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500" activeTab="0"/>
  </bookViews>
  <sheets>
    <sheet name="FIS" sheetId="1" r:id="rId1"/>
    <sheet name="NO FIS" sheetId="2" r:id="rId2"/>
    <sheet name="Foglio2" sheetId="3" r:id="rId3"/>
  </sheets>
  <externalReferences>
    <externalReference r:id="rId6"/>
  </externalReferences>
  <definedNames>
    <definedName name="__Anonymous_Sheet_DB__0">'FIS'!$A$1:$L$24</definedName>
    <definedName name="_xlnm.Print_Area" localSheetId="0">'FIS'!$A$1:$M$67</definedName>
  </definedNames>
  <calcPr fullCalcOnLoad="1"/>
</workbook>
</file>

<file path=xl/sharedStrings.xml><?xml version="1.0" encoding="utf-8"?>
<sst xmlns="http://schemas.openxmlformats.org/spreadsheetml/2006/main" count="269" uniqueCount="166">
  <si>
    <t>N</t>
  </si>
  <si>
    <t>PROGETTO</t>
  </si>
  <si>
    <t>Descrizione Progetto</t>
  </si>
  <si>
    <t xml:space="preserve"> Allievi</t>
  </si>
  <si>
    <t>Punti</t>
  </si>
  <si>
    <t>Costo</t>
  </si>
  <si>
    <t>Discipline</t>
  </si>
  <si>
    <t>Ricaduta</t>
  </si>
  <si>
    <t>TOTALE Punteg.</t>
  </si>
  <si>
    <t>Costo Progressivo</t>
  </si>
  <si>
    <t>Tutoring: Accoglienza, orientamento, appr....</t>
  </si>
  <si>
    <t>Rendere gradevole l'inserimento degli studenti nelle prime classi fornendo sostegno, aiutarli nelle emergenze, risolvere piccoli problemi...... (DE RITA e altri più CLASSI PROFESSIONALI DI VIA BONISTALLO)</t>
  </si>
  <si>
    <t>T</t>
  </si>
  <si>
    <t>G</t>
  </si>
  <si>
    <t>Investire in democrazia</t>
  </si>
  <si>
    <t>Educazione alla Salute</t>
  </si>
  <si>
    <t xml:space="preserve">DONAZIONE SANGUE. Promuovere la consapevolezza relativa alla necessità di donare sangue (classi Quarte e Quinte) </t>
  </si>
  <si>
    <t>M</t>
  </si>
  <si>
    <t>AIDS troviamo la chiave per risolvere il problema. Osservazione dei comportamenti.......Classi II</t>
  </si>
  <si>
    <t>Defibrillatore a scuola Classi 5 Saper utilizzare un defiblillatore</t>
  </si>
  <si>
    <t>Educazione alimentare (classi prime )</t>
  </si>
  <si>
    <t>Educazione Ambientale</t>
  </si>
  <si>
    <t xml:space="preserve">Educazione ambientale </t>
  </si>
  <si>
    <t>Impronta ecologica, ( due classi prime)</t>
  </si>
  <si>
    <t>Ri-Scopro il mio territorio</t>
  </si>
  <si>
    <t>Realizzazione di brochure e sito Internet per la promozione del mio territorio</t>
  </si>
  <si>
    <t>CHE TIPO SONO</t>
  </si>
  <si>
    <t xml:space="preserve">Rendere gli alunni più consapevoli delle potenzialità psico-fisiche in loro possesso (alunni del Biennio) </t>
  </si>
  <si>
    <t>P</t>
  </si>
  <si>
    <t>ALTO RISCHIO</t>
  </si>
  <si>
    <t>Concorso Borgioli</t>
  </si>
  <si>
    <t>Stimolare gli studenti a scrivere su problematiche giovanili. Fondazione Borgioli (Classi 5)</t>
  </si>
  <si>
    <t>Certificazione lingue straniere</t>
  </si>
  <si>
    <t>Conseguimento della certificazione delle lingue Francese, Inglese, Spagnolo e Tedesco</t>
  </si>
  <si>
    <t>Curriculum verticale: una lingua per amica</t>
  </si>
  <si>
    <t>Armonizzare la didattica della seconda lingua straniera in un’ottica di continuità tra primo e secondo grado</t>
  </si>
  <si>
    <t>Progetto gruppo astrofili San Donato a Livizzano</t>
  </si>
  <si>
    <t>PLANETARIO</t>
  </si>
  <si>
    <t>ECDL</t>
  </si>
  <si>
    <r>
      <rPr>
        <sz val="10"/>
        <rFont val="Arial"/>
        <family val="2"/>
      </rPr>
      <t xml:space="preserve">Coordinare e coadiuvare gli alunni che decidono di effettuare la certificazione ECDL. </t>
    </r>
    <r>
      <rPr>
        <sz val="10"/>
        <color indexed="10"/>
        <rFont val="Arial"/>
        <family val="2"/>
      </rPr>
      <t>(Solo relativamente alla parte non autofinaziabile (al massimo il 15% del costo totale) sono  a Carico del FIS</t>
    </r>
  </si>
  <si>
    <t>Centro sportivo scolastico</t>
  </si>
  <si>
    <t>Favorire l'acquisizione di competenze tecniche sportive (tutti gli alunni) finanziato con fondo specifico</t>
  </si>
  <si>
    <t>DIDATTIVA+</t>
  </si>
  <si>
    <t xml:space="preserve">Alternanza  multimedialità tra arte lingua e cultura (3B + 3A +4B)  </t>
  </si>
  <si>
    <t>Progetti a costo 0 (non incidono sul FIS)</t>
  </si>
  <si>
    <t>Educare alla mondializzazione. Costruire la pace</t>
  </si>
  <si>
    <t>Apprendisti Ciceroni</t>
  </si>
  <si>
    <t>A spasso nell’arte</t>
  </si>
  <si>
    <t>Percorsi di arte antica</t>
  </si>
  <si>
    <t>Un viaggio nell’arte tra storia e mito</t>
  </si>
  <si>
    <t>NOTE:</t>
  </si>
  <si>
    <t>Progetti che si autofinanziano e non incidono sul FIS o solo in parte</t>
  </si>
  <si>
    <t>I progetti evidenziati in GIALLO e con importo =0 sono SENZA SPESE</t>
  </si>
  <si>
    <t>NOTA BENE: I Progetti con la casella BIANCO 12 e 5 sono stati preannunciati, ma non abbiamo ricevuto la documentazione</t>
  </si>
  <si>
    <t>PROGETTI CHE NON FINANZIATI O SOLO PARZIALMENTE DAL FIS (Fondi specifici o Autofinanziati)</t>
  </si>
  <si>
    <t>Num</t>
  </si>
  <si>
    <t>Utenza</t>
  </si>
  <si>
    <t>TOTALE</t>
  </si>
  <si>
    <t>1A</t>
  </si>
  <si>
    <t xml:space="preserve">Sostegno allo studio </t>
  </si>
  <si>
    <t>Fornire agli alunni stranieri gli strumenti per l'apprendimento della lingua italiana e integrazione con gli alunni italiani ed eventuale recupero di tutto il gruppo. FONDI MINISTERO E PEZ</t>
  </si>
  <si>
    <t>I e II</t>
  </si>
  <si>
    <t>5 A</t>
  </si>
  <si>
    <t>A</t>
  </si>
  <si>
    <r>
      <rPr>
        <sz val="10"/>
        <rFont val="Arial"/>
        <family val="2"/>
      </rPr>
      <t xml:space="preserve">Coordinare e coadiuvare gli alunni che decidono di effettuare la certificazione ECDL. </t>
    </r>
    <r>
      <rPr>
        <sz val="10"/>
        <color indexed="10"/>
        <rFont val="Arial"/>
        <family val="2"/>
      </rPr>
      <t>(Solo relativamente alla parte non autofinaziabile massimo il 15% del costo totale a Carico del FIS</t>
    </r>
  </si>
  <si>
    <t>Varie Utenze</t>
  </si>
  <si>
    <t>7 A</t>
  </si>
  <si>
    <t>B</t>
  </si>
  <si>
    <t>Allievi</t>
  </si>
  <si>
    <t>Criteri/Punteggi</t>
  </si>
  <si>
    <t>0 – 10</t>
  </si>
  <si>
    <t>0 – 2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</si>
  <si>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>iccola</t>
    </r>
  </si>
  <si>
    <t>11 – 20</t>
  </si>
  <si>
    <t xml:space="preserve">100 – 500 </t>
  </si>
  <si>
    <t>3 – 4</t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</si>
  <si>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>edia</t>
    </r>
  </si>
  <si>
    <t>21 – 50</t>
  </si>
  <si>
    <t xml:space="preserve">501 – 800 </t>
  </si>
  <si>
    <t>&gt;= 5</t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</si>
  <si>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>rande</t>
    </r>
  </si>
  <si>
    <t>&gt;= 50</t>
  </si>
  <si>
    <t>&gt;= 800</t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</si>
  <si>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>rasversale</t>
    </r>
  </si>
  <si>
    <t>Laboratorio cittadinanza attiva</t>
  </si>
  <si>
    <t>Acquisire le basi per una cittadinanza consapevole, favorire l'integrazione e il senso di appartenenza e contrastare la dispersione scolastica</t>
  </si>
  <si>
    <t>Yoga alunni H</t>
  </si>
  <si>
    <t>Schermi se li conosci non li eviti</t>
  </si>
  <si>
    <t>Sollecitare riflessioni sull'uguaglianza e sulla consapevolezza</t>
  </si>
  <si>
    <t>Di pari passo</t>
  </si>
  <si>
    <t>Facilitare l'ascolto e il confronto fra pari e allinearsi a mettersi nei panni dell'altro. Riflettere sugli stereotipi di genere entrati a far parte del quotidiano</t>
  </si>
  <si>
    <t>Semi di legalità</t>
  </si>
  <si>
    <t>Riflettere sul concetto di legalità intesa come costruzione e condivisione di regole</t>
  </si>
  <si>
    <t>Un ponte sul tempo</t>
  </si>
  <si>
    <t>Valorizzare la condivisione della memoria individuale e collettiva; individuare un terreno comune dove attivare il dialogo intergenerazionale</t>
  </si>
  <si>
    <t>Classi aperte a recupero….e non solo</t>
  </si>
  <si>
    <t>Migliorare le competenze in matematica permettendo agli alunni di arrivare alle verifiche con una preparazione migliore, consentendo anche piccoli successi che incentivano la motivazione</t>
  </si>
  <si>
    <t>Benessere Estetista</t>
  </si>
  <si>
    <t>Il progetto è rivolto alla classe terza e quarta  U e prevede  il prolungamento dello stage, attraverso un giorno al mese di apertura del laboratorio, per offrire servizi di estetica e massaggio ad alunni e personale della scuola</t>
  </si>
  <si>
    <t>Promuovere l'alfabetizzazione figurativa degli studenti, allargare il panorama culturale degli studenti attravcerso dei fatti storici, sociali, letterali e sanitari</t>
  </si>
  <si>
    <t>Estetica oncologica</t>
  </si>
  <si>
    <t>Informazioni su sbocchi professionali in questo settore</t>
  </si>
  <si>
    <t>Prevenzione e sano stile di vita</t>
  </si>
  <si>
    <t>Il progetto è rivolto alle classi quarte e quinte del professionale della scuola con l’obiettivo di formare e informare sulle malattie sessualmente trasmissibili</t>
  </si>
  <si>
    <t>Domani smetto prima che sia …. Troppo tardi</t>
  </si>
  <si>
    <t>Il mondo di Alice</t>
  </si>
  <si>
    <t>Conferenza spettacolo sul bullismo e cyberbullismo</t>
  </si>
  <si>
    <t>Educazione alla mondializzazione:costruire la pace 2019-2020</t>
  </si>
  <si>
    <t>Stimolare il pensiero comune verso orizzonti culturali basati su libertà, diritti umani, pari opportunità, rispetto.</t>
  </si>
  <si>
    <t>Rendere gli studenti soggetti consapevoli ed attivi nelle scelte della collettività fornendo strumenti di conoscenza, apprendimento. Il progetto riguarda tutti gli indirizzi dell’istituto Fermi-Da Vinci. (10 classi quinte coinvolte)</t>
  </si>
  <si>
    <t>Musica corale nelle scuole superiori</t>
  </si>
  <si>
    <t>Il progetto è rivolto a tutti gli studenti dell'Istituto con l'obiettivo di formare un gruppo capace di eseguire un brano sia a più vici che singolarmente, migliorandone le capacità relazionali.</t>
  </si>
  <si>
    <t>English  for tourism &amp; Steam</t>
  </si>
  <si>
    <t>Rendere protagonisti e progettisti di ciò che fruiscono nella vita di tutti  i giorni</t>
  </si>
  <si>
    <t>€ 48 a studente</t>
  </si>
  <si>
    <t>Pari siamo siamo pari</t>
  </si>
  <si>
    <t>Le relazioni tra pari tra bullismo e cyberbullismo</t>
  </si>
  <si>
    <t>Scuola Teatro</t>
  </si>
  <si>
    <r>
      <t xml:space="preserve">Il progetto è rivolto a tutti glialunni dell'Istituto con l'obiettivo di formare un gruppo che valorizzi le capacità espressive degli studenti e che realizzi un laboratorio psicodinamico volto all'integrazione sociale </t>
    </r>
    <r>
      <rPr>
        <b/>
        <sz val="11"/>
        <rFont val="Calibri"/>
        <family val="2"/>
      </rPr>
      <t>(€ 1500 a carico del PEZ data la valenza rispetto all'integrazione scolastica)</t>
    </r>
  </si>
  <si>
    <t>Sostegno alunni diversamente abili</t>
  </si>
  <si>
    <t>I progetti sono rivolti agli alunni diversamente abili con percorso differenziato e che frequentano il laboratorio di sostegno, con l’obiettivo di acquisire maggiore conoscenza corporea, migliorare le autonomie personali e sociali e migliorare la manualità fine. (Nuoto –Laboratorio attività manuali)</t>
  </si>
  <si>
    <t>Cittadini per l'arte</t>
  </si>
  <si>
    <t>Primo biennio turimo</t>
  </si>
  <si>
    <t>Ogni alunno deve versare € 38
per l'iscrizione al FAI</t>
  </si>
  <si>
    <t>Dentro la notizia - Classi terze del tecnico
Daretrumenti adeguati per leggere e riconoscere informazioni e notizie</t>
  </si>
  <si>
    <t>Educazione alla salute</t>
  </si>
  <si>
    <t>118 istruzioni per l'uso</t>
  </si>
  <si>
    <t>Servizio civile: sensibilizzazione al tipo di attività</t>
  </si>
  <si>
    <t>Promuove la prevenzione dalle dipendenze da sostanze e da comportamenti a rischio</t>
  </si>
  <si>
    <t>Promuovere  la conoscenza e la consapevolezza relativa al consumo di alcool e stupefacenti  (Classi quinte)</t>
  </si>
  <si>
    <t>Crescere con il Tedesco</t>
  </si>
  <si>
    <t>Promuovere lo studio della lingua tedesca</t>
  </si>
  <si>
    <t>Itinera</t>
  </si>
  <si>
    <t>Promozione risorse locali</t>
  </si>
  <si>
    <t>Guida-Tu</t>
  </si>
  <si>
    <t>Costruzione di itinerari</t>
  </si>
  <si>
    <t>€ 750 esperto esterno (PCTO)</t>
  </si>
  <si>
    <t>Empoli me</t>
  </si>
  <si>
    <t>Conoscenza del patrimonio storico-artistico locale</t>
  </si>
  <si>
    <t>La collaborazione insegna</t>
  </si>
  <si>
    <t>Favorire l'educazione al rispetto e alla collaborazione</t>
  </si>
  <si>
    <t>Il tempo che vorrei, il tempo libero tra divertimento e rischio</t>
  </si>
  <si>
    <t>Conoscere i contesti di rischio in cui  i giovani impiegano il tempo libero</t>
  </si>
  <si>
    <t>Clown terapia</t>
  </si>
  <si>
    <t>Fornire agli studenti una esprienza trasversale alle descipline professionalizzanti</t>
  </si>
  <si>
    <t>Ri…creamoci! Sosteniamoci!
RICICLAGGIO E RACCOLTA DIFFERENZIATA  (Classi prime  )</t>
  </si>
  <si>
    <t>Sensibilizzazione ai cambiamenti climatici</t>
  </si>
  <si>
    <t>Giovani cittadini equi</t>
  </si>
  <si>
    <t>Percorsi per una economia solidale (biennio Fermi)</t>
  </si>
  <si>
    <t>Esperto € 162,55</t>
  </si>
  <si>
    <t>Esperto € 704,00</t>
  </si>
  <si>
    <t>Esperto € 500,00</t>
  </si>
  <si>
    <t>Esperto € 400,00</t>
  </si>
  <si>
    <t>Fondo Specifico</t>
  </si>
  <si>
    <t>Autofinanziabiile</t>
  </si>
  <si>
    <t>La follia nella storia immaginaria e approccio operativo</t>
  </si>
  <si>
    <t>laboratorio cittadinanza attiva</t>
  </si>
  <si>
    <t>Contribuire alla costruzione di una cittadinanza attiva</t>
  </si>
  <si>
    <t>Da vicino nessuno è normale</t>
  </si>
  <si>
    <t>Esperto € 1. 500,00</t>
  </si>
  <si>
    <t>Erasmus plus</t>
  </si>
  <si>
    <t>Supporto candidature alunni</t>
  </si>
  <si>
    <t>Professionalità nei beni culturali</t>
  </si>
  <si>
    <t xml:space="preserve">Ambasciatori dell'arte </t>
  </si>
  <si>
    <t>Fondi PCTO</t>
  </si>
  <si>
    <t>Note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</si>
</sst>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\-[$€-410]\ #,##0.00"/>
    <numFmt numFmtId="165" formatCode="&quot;€&quot;\ #,##0.00"/>
    <numFmt numFmtId="166" formatCode="0.0"/>
    <numFmt numFmtId="167" formatCode="_-[$€-410]\ * #,##0.00_-;\-[$€-410]\ * #,##0.00_-;_-[$€-410]\ * &quot;-&quot;??_-;_-@_-"/>
  </numFmts>
  <fonts count="49">
    <font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/>
    </xf>
    <xf numFmtId="2" fontId="0" fillId="34" borderId="11" xfId="0" applyNumberForma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37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2" fontId="3" fillId="37" borderId="12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5" fontId="0" fillId="0" borderId="12" xfId="0" applyNumberFormat="1" applyFill="1" applyBorder="1" applyAlignment="1">
      <alignment horizontal="right" vertical="center"/>
    </xf>
    <xf numFmtId="0" fontId="0" fillId="38" borderId="12" xfId="0" applyFill="1" applyBorder="1" applyAlignment="1">
      <alignment vertical="center"/>
    </xf>
    <xf numFmtId="0" fontId="9" fillId="38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center"/>
    </xf>
    <xf numFmtId="164" fontId="3" fillId="38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2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37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5" fontId="0" fillId="38" borderId="12" xfId="0" applyNumberForma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%20DS%20e%20Silvia%20Progetti%20Da%20Vinci%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"/>
      <sheetName val="NO FIS"/>
      <sheetName val="Foglio2"/>
      <sheetName val="Foglio1"/>
    </sheetNames>
    <sheetDataSet>
      <sheetData sheetId="2">
        <row r="3">
          <cell r="B3">
            <v>20</v>
          </cell>
          <cell r="D3">
            <v>100</v>
          </cell>
          <cell r="F3">
            <v>20</v>
          </cell>
          <cell r="H3">
            <v>20</v>
          </cell>
        </row>
        <row r="4">
          <cell r="B4">
            <v>40</v>
          </cell>
          <cell r="D4">
            <v>70</v>
          </cell>
          <cell r="F4">
            <v>40</v>
          </cell>
          <cell r="H4">
            <v>40</v>
          </cell>
        </row>
        <row r="5">
          <cell r="B5">
            <v>70</v>
          </cell>
          <cell r="D5">
            <v>40</v>
          </cell>
          <cell r="F5">
            <v>70</v>
          </cell>
          <cell r="H5">
            <v>70</v>
          </cell>
        </row>
        <row r="6">
          <cell r="B6">
            <v>100</v>
          </cell>
          <cell r="D6">
            <v>20</v>
          </cell>
          <cell r="F6">
            <v>100</v>
          </cell>
          <cell r="H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2" zoomScaleNormal="82" zoomScalePageLayoutView="0" workbookViewId="0" topLeftCell="A20">
      <selection activeCell="B6" sqref="B6"/>
    </sheetView>
  </sheetViews>
  <sheetFormatPr defaultColWidth="11.421875" defaultRowHeight="12.75"/>
  <cols>
    <col min="1" max="1" width="4.00390625" style="1" customWidth="1"/>
    <col min="2" max="2" width="23.28125" style="2" customWidth="1"/>
    <col min="3" max="3" width="49.140625" style="3" customWidth="1"/>
    <col min="4" max="4" width="7.140625" style="0" customWidth="1"/>
    <col min="5" max="5" width="6.00390625" style="4" customWidth="1"/>
    <col min="6" max="6" width="13.140625" style="5" customWidth="1"/>
    <col min="7" max="7" width="6.57421875" style="4" customWidth="1"/>
    <col min="8" max="8" width="10.421875" style="1" bestFit="1" customWidth="1"/>
    <col min="9" max="9" width="6.00390625" style="4" bestFit="1" customWidth="1"/>
    <col min="10" max="10" width="9.00390625" style="6" customWidth="1"/>
    <col min="11" max="11" width="5.7109375" style="4" customWidth="1"/>
    <col min="12" max="12" width="9.28125" style="7" customWidth="1"/>
    <col min="13" max="13" width="14.28125" style="7" customWidth="1"/>
    <col min="14" max="14" width="31.28125" style="0" customWidth="1"/>
  </cols>
  <sheetData>
    <row r="1" spans="1:14" s="8" customFormat="1" ht="36" customHeight="1">
      <c r="A1" s="75" t="s">
        <v>0</v>
      </c>
      <c r="B1" s="76" t="s">
        <v>1</v>
      </c>
      <c r="C1" s="76" t="s">
        <v>2</v>
      </c>
      <c r="D1" s="76" t="s">
        <v>3</v>
      </c>
      <c r="E1" s="77" t="s">
        <v>4</v>
      </c>
      <c r="F1" s="78" t="s">
        <v>5</v>
      </c>
      <c r="G1" s="77" t="s">
        <v>4</v>
      </c>
      <c r="H1" s="76" t="s">
        <v>6</v>
      </c>
      <c r="I1" s="77" t="s">
        <v>4</v>
      </c>
      <c r="J1" s="79" t="s">
        <v>7</v>
      </c>
      <c r="K1" s="77" t="s">
        <v>4</v>
      </c>
      <c r="L1" s="76" t="s">
        <v>8</v>
      </c>
      <c r="M1" s="80" t="s">
        <v>9</v>
      </c>
      <c r="N1" s="80" t="s">
        <v>165</v>
      </c>
    </row>
    <row r="2" spans="1:14" s="10" customFormat="1" ht="38.25">
      <c r="A2" s="60">
        <v>1</v>
      </c>
      <c r="B2" s="81" t="s">
        <v>15</v>
      </c>
      <c r="C2" s="81" t="s">
        <v>124</v>
      </c>
      <c r="D2" s="62">
        <v>160</v>
      </c>
      <c r="E2" s="55">
        <f>IF(ISBLANK(D2)," ",IF(AND(D2&gt;=0,D2&lt;11),'[1]Foglio2'!$B$3,IF(AND(D2&gt;=11,D2&lt;21),'[1]Foglio2'!$B$4,IF(AND(D2&gt;=21,D2&lt;51),'[1]Foglio2'!$B$5,'[1]Foglio2'!$B$6))))</f>
        <v>100</v>
      </c>
      <c r="F2" s="84">
        <v>46.44</v>
      </c>
      <c r="G2" s="55">
        <f>IF(ISBLANK(F2)," ",IF(AND(F2&gt;=0,F2&lt;100),'[1]Foglio2'!$D$3,IF(AND(F2&gt;=100,F2&lt;501),'[1]Foglio2'!$D$4,IF(AND(F2&gt;=501,F2&lt;801),'[1]Foglio2'!$D$5,'[1]Foglio2'!$D$6))))</f>
        <v>100</v>
      </c>
      <c r="H2" s="67">
        <v>1</v>
      </c>
      <c r="I2" s="56">
        <f>IF(ISBLANK(H2)," ",IF(H2="T",'[1]Foglio2'!$F$6,IF(AND(H2&gt;=0,H2&lt;3),'[1]Foglio2'!$F$3,IF(AND(H2&gt;=3,H2&lt;5),'[1]Foglio2'!$F$4,'[1]Foglio2'!$F$5))))</f>
        <v>20</v>
      </c>
      <c r="J2" s="82" t="s">
        <v>13</v>
      </c>
      <c r="K2" s="56">
        <f>IF(J2="T",'[1]Foglio2'!$H$6,IF(J2="P",'[1]Foglio2'!$H$3,IF(J2="M",'[1]Foglio2'!$H$4,IF(J2="G",'[1]Foglio2'!$H$5,"  "))))</f>
        <v>70</v>
      </c>
      <c r="L2" s="57">
        <f aca="true" t="shared" si="0" ref="L2:L44">IF(SUM(E2,G2:I2,K2)&gt;0,SUM(E2,G2,I2,K2),0)</f>
        <v>290</v>
      </c>
      <c r="M2" s="58">
        <f>F2</f>
        <v>46.44</v>
      </c>
      <c r="N2" s="62"/>
    </row>
    <row r="3" spans="1:14" s="10" customFormat="1" ht="12.75">
      <c r="A3" s="60">
        <f>A2+1</f>
        <v>2</v>
      </c>
      <c r="B3" s="81" t="s">
        <v>147</v>
      </c>
      <c r="C3" s="81" t="s">
        <v>148</v>
      </c>
      <c r="D3" s="62">
        <v>320</v>
      </c>
      <c r="E3" s="55">
        <f>IF(ISBLANK(D3)," ",IF(AND(D3&gt;=0,D3&lt;11),'[1]Foglio2'!$B$3,IF(AND(D3&gt;=11,D3&lt;21),'[1]Foglio2'!$B$4,IF(AND(D3&gt;=21,D3&lt;51),'[1]Foglio2'!$B$5,'[1]Foglio2'!$B$6))))</f>
        <v>100</v>
      </c>
      <c r="F3" s="84">
        <v>0</v>
      </c>
      <c r="G3" s="55">
        <f>IF(ISBLANK(F3)," ",IF(AND(F3&gt;=0,F3&lt;100),'[1]Foglio2'!$D$3,IF(AND(F3&gt;=100,F3&lt;501),'[1]Foglio2'!$D$4,IF(AND(F3&gt;=501,F3&lt;801),'[1]Foglio2'!$D$5,'[1]Foglio2'!$D$6))))</f>
        <v>100</v>
      </c>
      <c r="H3" s="67">
        <v>1</v>
      </c>
      <c r="I3" s="55">
        <f>IF(ISBLANK(H3)," ",IF(H3="T",'[1]Foglio2'!$F$6,IF(AND(H3&gt;=0,H3&lt;3),'[1]Foglio2'!$F$3,IF(AND(H3&gt;=3,H3&lt;5),'[1]Foglio2'!$F$4,'[1]Foglio2'!$F$5))))</f>
        <v>20</v>
      </c>
      <c r="J3" s="63" t="s">
        <v>13</v>
      </c>
      <c r="K3" s="55">
        <f>IF(J3="T",'[1]Foglio2'!$H$6,IF(J3="P",'[1]Foglio2'!$H$3,IF(J3="M",'[1]Foglio2'!$H$4,IF(J3="G",'[1]Foglio2'!$H$5,"  "))))</f>
        <v>70</v>
      </c>
      <c r="L3" s="57">
        <f t="shared" si="0"/>
        <v>290</v>
      </c>
      <c r="M3" s="58">
        <f>M2+F3</f>
        <v>46.44</v>
      </c>
      <c r="N3" s="62"/>
    </row>
    <row r="4" spans="1:14" s="10" customFormat="1" ht="38.25">
      <c r="A4" s="60">
        <f aca="true" t="shared" si="1" ref="A4:A44">A3+1</f>
        <v>3</v>
      </c>
      <c r="B4" s="81" t="s">
        <v>141</v>
      </c>
      <c r="C4" s="81" t="s">
        <v>142</v>
      </c>
      <c r="D4" s="62">
        <v>120</v>
      </c>
      <c r="E4" s="55">
        <f>IF(ISBLANK(D4)," ",IF(AND(D4&gt;=0,D4&lt;11),'[1]Foglio2'!$B$3,IF(AND(D4&gt;=11,D4&lt;21),'[1]Foglio2'!$B$4,IF(AND(D4&gt;=21,D4&lt;51),'[1]Foglio2'!$B$5,'[1]Foglio2'!$B$6))))</f>
        <v>100</v>
      </c>
      <c r="F4" s="84">
        <v>47</v>
      </c>
      <c r="G4" s="55">
        <f>IF(ISBLANK(F4)," ",IF(AND(F4&gt;=0,F4&lt;100),'[1]Foglio2'!$D$3,IF(AND(F4&gt;=100,F4&lt;501),'[1]Foglio2'!$D$4,IF(AND(F4&gt;=501,F4&lt;801),'[1]Foglio2'!$D$5,'[1]Foglio2'!$D$6))))</f>
        <v>100</v>
      </c>
      <c r="H4" s="60">
        <v>1</v>
      </c>
      <c r="I4" s="56">
        <f>IF(ISBLANK(H4)," ",IF(H4="T",'[1]Foglio2'!$F$6,IF(AND(H4&gt;=0,H4&lt;3),'[1]Foglio2'!$F$3,IF(AND(H4&gt;=3,H4&lt;5),'[1]Foglio2'!$F$4,'[1]Foglio2'!$F$5))))</f>
        <v>20</v>
      </c>
      <c r="J4" s="63" t="s">
        <v>13</v>
      </c>
      <c r="K4" s="56">
        <f>IF(J4="T",'[1]Foglio2'!$H$6,IF(J4="P",'[1]Foglio2'!$H$3,IF(J4="M",'[1]Foglio2'!$H$4,IF(J4="G",'[1]Foglio2'!$H$5,"  "))))</f>
        <v>70</v>
      </c>
      <c r="L4" s="57">
        <f t="shared" si="0"/>
        <v>290</v>
      </c>
      <c r="M4" s="58">
        <f aca="true" t="shared" si="2" ref="M4:M44">M3+F4</f>
        <v>93.44</v>
      </c>
      <c r="N4" s="62"/>
    </row>
    <row r="5" spans="1:14" s="10" customFormat="1" ht="63.75">
      <c r="A5" s="60">
        <f t="shared" si="1"/>
        <v>4</v>
      </c>
      <c r="B5" s="81" t="s">
        <v>10</v>
      </c>
      <c r="C5" s="81" t="s">
        <v>11</v>
      </c>
      <c r="D5" s="62">
        <v>100</v>
      </c>
      <c r="E5" s="55">
        <f>IF(ISBLANK(D5)," ",IF(AND(D5&gt;=0,D5&lt;11),'[1]Foglio2'!$B$3,IF(AND(D5&gt;=11,D5&lt;21),'[1]Foglio2'!$B$4,IF(AND(D5&gt;=21,D5&lt;51),'[1]Foglio2'!$B$5,'[1]Foglio2'!$B$6))))</f>
        <v>100</v>
      </c>
      <c r="F5" s="84">
        <v>1741.68</v>
      </c>
      <c r="G5" s="55">
        <f>IF(ISBLANK(F5)," ",IF(AND(F5&gt;=0,F5&lt;100),'[1]Foglio2'!$D$3,IF(AND(F5&gt;=100,F5&lt;501),'[1]Foglio2'!$D$4,IF(AND(F5&gt;=501,F5&lt;801),'[1]Foglio2'!$D$5,'[1]Foglio2'!$D$6))))</f>
        <v>20</v>
      </c>
      <c r="H5" s="67" t="s">
        <v>12</v>
      </c>
      <c r="I5" s="56">
        <f>IF(ISBLANK(H5)," ",IF(H5="T",'[1]Foglio2'!$F$6,IF(AND(H5&gt;=0,H5&lt;3),'[1]Foglio2'!$F$3,IF(AND(H5&gt;=3,H5&lt;5),'[1]Foglio2'!$F$4,'[1]Foglio2'!$F$5))))</f>
        <v>100</v>
      </c>
      <c r="J5" s="67" t="s">
        <v>17</v>
      </c>
      <c r="K5" s="56">
        <f>IF(J5="T",'[1]Foglio2'!$H$6,IF(J5="P",'[1]Foglio2'!$H$3,IF(J5="M",'[1]Foglio2'!$H$4,IF(J5="G",'[1]Foglio2'!$H$5,"  "))))</f>
        <v>40</v>
      </c>
      <c r="L5" s="57">
        <f t="shared" si="0"/>
        <v>260</v>
      </c>
      <c r="M5" s="58">
        <f t="shared" si="2"/>
        <v>1835.1200000000001</v>
      </c>
      <c r="N5" s="62"/>
    </row>
    <row r="6" spans="1:14" s="10" customFormat="1" ht="38.25">
      <c r="A6" s="60">
        <f t="shared" si="1"/>
        <v>5</v>
      </c>
      <c r="B6" s="81" t="s">
        <v>84</v>
      </c>
      <c r="C6" s="81" t="s">
        <v>85</v>
      </c>
      <c r="D6" s="62">
        <v>500</v>
      </c>
      <c r="E6" s="55">
        <f>IF(ISBLANK(D6)," ",IF(AND(D6&gt;=0,D6&lt;11),'[1]Foglio2'!$B$3,IF(AND(D6&gt;=11,D6&lt;21),'[1]Foglio2'!$B$4,IF(AND(D6&gt;=21,D6&lt;51),'[1]Foglio2'!$B$5,'[1]Foglio2'!$B$6))))</f>
        <v>100</v>
      </c>
      <c r="F6" s="84">
        <v>465</v>
      </c>
      <c r="G6" s="55">
        <f>IF(ISBLANK(F6)," ",IF(AND(F6&gt;=0,F6&lt;100),'[1]Foglio2'!$D$3,IF(AND(F6&gt;=100,F6&lt;501),'[1]Foglio2'!$D$4,IF(AND(F6&gt;=501,F6&lt;801),'[1]Foglio2'!$D$5,'[1]Foglio2'!$D$6))))</f>
        <v>70</v>
      </c>
      <c r="H6" s="67">
        <v>2</v>
      </c>
      <c r="I6" s="56">
        <f>IF(ISBLANK(H6)," ",IF(H6="T",'[1]Foglio2'!$F$6,IF(AND(H6&gt;=0,H6&lt;3),'[1]Foglio2'!$F$3,IF(AND(H6&gt;=3,H6&lt;5),'[1]Foglio2'!$F$4,'[1]Foglio2'!$F$5))))</f>
        <v>20</v>
      </c>
      <c r="J6" s="67" t="s">
        <v>13</v>
      </c>
      <c r="K6" s="56">
        <f>IF(J6="T",'[1]Foglio2'!$H$6,IF(J6="P",'[1]Foglio2'!$H$3,IF(J6="M",'[1]Foglio2'!$H$4,IF(J6="G",'[1]Foglio2'!$H$5,"  "))))</f>
        <v>70</v>
      </c>
      <c r="L6" s="57">
        <f t="shared" si="0"/>
        <v>260</v>
      </c>
      <c r="M6" s="58">
        <f t="shared" si="2"/>
        <v>2300.12</v>
      </c>
      <c r="N6" s="62"/>
    </row>
    <row r="7" spans="1:14" s="10" customFormat="1" ht="34.5" customHeight="1">
      <c r="A7" s="60">
        <f t="shared" si="1"/>
        <v>6</v>
      </c>
      <c r="B7" s="81" t="s">
        <v>15</v>
      </c>
      <c r="C7" s="81" t="s">
        <v>18</v>
      </c>
      <c r="D7" s="62">
        <v>260</v>
      </c>
      <c r="E7" s="55">
        <f>IF(ISBLANK(D7)," ",IF(AND(D7&gt;=0,D7&lt;11),'[1]Foglio2'!$B$3,IF(AND(D7&gt;=11,D7&lt;21),'[1]Foglio2'!$B$4,IF(AND(D7&gt;=21,D7&lt;51),'[1]Foglio2'!$B$5,'[1]Foglio2'!$B$6))))</f>
        <v>100</v>
      </c>
      <c r="F7" s="84">
        <v>185</v>
      </c>
      <c r="G7" s="55">
        <f>IF(ISBLANK(F7)," ",IF(AND(F7&gt;=0,F7&lt;100),'[1]Foglio2'!$D$3,IF(AND(F7&gt;=100,F7&lt;501),'[1]Foglio2'!$D$4,IF(AND(F7&gt;=501,F7&lt;801),'[1]Foglio2'!$D$5,'[1]Foglio2'!$D$6))))</f>
        <v>70</v>
      </c>
      <c r="H7" s="67">
        <v>2</v>
      </c>
      <c r="I7" s="56">
        <f>IF(ISBLANK(H7)," ",IF(H7="T",'[1]Foglio2'!$F$6,IF(AND(H7&gt;=0,H7&lt;3),'[1]Foglio2'!$F$3,IF(AND(H7&gt;=3,H7&lt;5),'[1]Foglio2'!$F$4,'[1]Foglio2'!$F$5))))</f>
        <v>20</v>
      </c>
      <c r="J7" s="63" t="s">
        <v>13</v>
      </c>
      <c r="K7" s="56">
        <f>IF(J7="T",'[1]Foglio2'!$H$6,IF(J7="P",'[1]Foglio2'!$H$3,IF(J7="M",'[1]Foglio2'!$H$4,IF(J7="G",'[1]Foglio2'!$H$5,"  "))))</f>
        <v>70</v>
      </c>
      <c r="L7" s="57">
        <f t="shared" si="0"/>
        <v>260</v>
      </c>
      <c r="M7" s="58">
        <f t="shared" si="2"/>
        <v>2485.12</v>
      </c>
      <c r="N7" s="62"/>
    </row>
    <row r="8" spans="1:14" s="10" customFormat="1" ht="34.5" customHeight="1">
      <c r="A8" s="60">
        <f t="shared" si="1"/>
        <v>7</v>
      </c>
      <c r="B8" s="81" t="s">
        <v>15</v>
      </c>
      <c r="C8" s="81" t="s">
        <v>20</v>
      </c>
      <c r="D8" s="62">
        <v>220</v>
      </c>
      <c r="E8" s="55">
        <f>IF(ISBLANK(D8)," ",IF(AND(D8&gt;=0,D8&lt;11),'[1]Foglio2'!$B$3,IF(AND(D8&gt;=11,D8&lt;21),'[1]Foglio2'!$B$4,IF(AND(D8&gt;=21,D8&lt;51),'[1]Foglio2'!$B$5,'[1]Foglio2'!$B$6))))</f>
        <v>100</v>
      </c>
      <c r="F8" s="84">
        <v>140</v>
      </c>
      <c r="G8" s="55">
        <f>IF(ISBLANK(F8)," ",IF(AND(F8&gt;=0,F8&lt;100),'[1]Foglio2'!$D$3,IF(AND(F8&gt;=100,F8&lt;501),'[1]Foglio2'!$D$4,IF(AND(F8&gt;=501,F8&lt;801),'[1]Foglio2'!$D$5,'[1]Foglio2'!$D$6))))</f>
        <v>70</v>
      </c>
      <c r="H8" s="67">
        <v>2</v>
      </c>
      <c r="I8" s="56">
        <f>IF(ISBLANK(H8)," ",IF(H8="T",'[1]Foglio2'!$F$6,IF(AND(H8&gt;=0,H8&lt;3),'[1]Foglio2'!$F$3,IF(AND(H8&gt;=3,H8&lt;5),'[1]Foglio2'!$F$4,'[1]Foglio2'!$F$5))))</f>
        <v>20</v>
      </c>
      <c r="J8" s="63" t="s">
        <v>13</v>
      </c>
      <c r="K8" s="56">
        <f>IF(J8="T",'[1]Foglio2'!$H$6,IF(J8="P",'[1]Foglio2'!$H$3,IF(J8="M",'[1]Foglio2'!$H$4,IF(J8="G",'[1]Foglio2'!$H$5,"  "))))</f>
        <v>70</v>
      </c>
      <c r="L8" s="57">
        <f t="shared" si="0"/>
        <v>260</v>
      </c>
      <c r="M8" s="58">
        <f t="shared" si="2"/>
        <v>2625.12</v>
      </c>
      <c r="N8" s="62"/>
    </row>
    <row r="9" spans="1:14" s="10" customFormat="1" ht="34.5" customHeight="1">
      <c r="A9" s="60">
        <f t="shared" si="1"/>
        <v>8</v>
      </c>
      <c r="B9" s="81" t="s">
        <v>15</v>
      </c>
      <c r="C9" s="81" t="s">
        <v>16</v>
      </c>
      <c r="D9" s="62">
        <v>230</v>
      </c>
      <c r="E9" s="55">
        <f>IF(ISBLANK(D9)," ",IF(AND(D9&gt;=0,D9&lt;11),'[1]Foglio2'!$B$3,IF(AND(D9&gt;=11,D9&lt;21),'[1]Foglio2'!$B$4,IF(AND(D9&gt;=21,D9&lt;51),'[1]Foglio2'!$B$5,'[1]Foglio2'!$B$6))))</f>
        <v>100</v>
      </c>
      <c r="F9" s="84">
        <v>185</v>
      </c>
      <c r="G9" s="55">
        <f>IF(ISBLANK(F9)," ",IF(AND(F9&gt;=0,F9&lt;100),'[1]Foglio2'!$D$3,IF(AND(F9&gt;=100,F9&lt;501),'[1]Foglio2'!$D$4,IF(AND(F9&gt;=501,F9&lt;801),'[1]Foglio2'!$D$5,'[1]Foglio2'!$D$6))))</f>
        <v>70</v>
      </c>
      <c r="H9" s="67">
        <v>2</v>
      </c>
      <c r="I9" s="56">
        <f>IF(ISBLANK(H9)," ",IF(H9="T",'[1]Foglio2'!$F$6,IF(AND(H9&gt;=0,H9&lt;3),'[1]Foglio2'!$F$3,IF(AND(H9&gt;=3,H9&lt;5),'[1]Foglio2'!$F$4,'[1]Foglio2'!$F$5))))</f>
        <v>20</v>
      </c>
      <c r="J9" s="63" t="s">
        <v>13</v>
      </c>
      <c r="K9" s="56">
        <f>IF(J9="T",'[1]Foglio2'!$H$6,IF(J9="P",'[1]Foglio2'!$H$3,IF(J9="M",'[1]Foglio2'!$H$4,IF(J9="G",'[1]Foglio2'!$H$5,"  "))))</f>
        <v>70</v>
      </c>
      <c r="L9" s="57">
        <f t="shared" si="0"/>
        <v>260</v>
      </c>
      <c r="M9" s="58">
        <f t="shared" si="2"/>
        <v>2810.12</v>
      </c>
      <c r="N9" s="62"/>
    </row>
    <row r="10" spans="1:14" s="10" customFormat="1" ht="25.5">
      <c r="A10" s="60">
        <f t="shared" si="1"/>
        <v>9</v>
      </c>
      <c r="B10" s="81" t="s">
        <v>15</v>
      </c>
      <c r="C10" s="81" t="s">
        <v>19</v>
      </c>
      <c r="D10" s="62">
        <v>120</v>
      </c>
      <c r="E10" s="55">
        <f>IF(ISBLANK(D10)," ",IF(AND(D10&gt;=0,D10&lt;11),'[1]Foglio2'!$B$3,IF(AND(D10&gt;=11,D10&lt;21),'[1]Foglio2'!$B$4,IF(AND(D10&gt;=21,D10&lt;51),'[1]Foglio2'!$B$5,'[1]Foglio2'!$B$6))))</f>
        <v>100</v>
      </c>
      <c r="F10" s="84">
        <v>140</v>
      </c>
      <c r="G10" s="55">
        <f>IF(ISBLANK(F10)," ",IF(AND(F10&gt;=0,F10&lt;100),'[1]Foglio2'!$D$3,IF(AND(F10&gt;=100,F10&lt;501),'[1]Foglio2'!$D$4,IF(AND(F10&gt;=501,F10&lt;801),'[1]Foglio2'!$D$5,'[1]Foglio2'!$D$6))))</f>
        <v>70</v>
      </c>
      <c r="H10" s="67">
        <v>2</v>
      </c>
      <c r="I10" s="56">
        <f>IF(ISBLANK(H10)," ",IF(H10="T",'[1]Foglio2'!$F$6,IF(AND(H10&gt;=0,H10&lt;3),'[1]Foglio2'!$F$3,IF(AND(H10&gt;=3,H10&lt;5),'[1]Foglio2'!$F$4,'[1]Foglio2'!$F$5))))</f>
        <v>20</v>
      </c>
      <c r="J10" s="63" t="s">
        <v>13</v>
      </c>
      <c r="K10" s="56">
        <f>IF(J10="T",'[1]Foglio2'!$H$6,IF(J10="P",'[1]Foglio2'!$H$3,IF(J10="M",'[1]Foglio2'!$H$4,IF(J10="G",'[1]Foglio2'!$H$5,"  "))))</f>
        <v>70</v>
      </c>
      <c r="L10" s="57">
        <f t="shared" si="0"/>
        <v>260</v>
      </c>
      <c r="M10" s="58">
        <f t="shared" si="2"/>
        <v>2950.12</v>
      </c>
      <c r="N10" s="62"/>
    </row>
    <row r="11" spans="1:14" s="10" customFormat="1" ht="12.75">
      <c r="A11" s="60">
        <f t="shared" si="1"/>
        <v>10</v>
      </c>
      <c r="B11" s="81" t="s">
        <v>125</v>
      </c>
      <c r="C11" s="81" t="s">
        <v>126</v>
      </c>
      <c r="D11" s="62">
        <v>260</v>
      </c>
      <c r="E11" s="55">
        <f>IF(ISBLANK(D11)," ",IF(AND(D11&gt;=0,D11&lt;11),'[1]Foglio2'!$B$3,IF(AND(D11&gt;=11,D11&lt;21),'[1]Foglio2'!$B$4,IF(AND(D11&gt;=21,D11&lt;51),'[1]Foglio2'!$B$5,'[1]Foglio2'!$B$6))))</f>
        <v>100</v>
      </c>
      <c r="F11" s="84">
        <v>185</v>
      </c>
      <c r="G11" s="55">
        <f>IF(ISBLANK(F11)," ",IF(AND(F11&gt;=0,F11&lt;100),'[1]Foglio2'!$D$3,IF(AND(F11&gt;=100,F11&lt;501),'[1]Foglio2'!$D$4,IF(AND(F11&gt;=501,F11&lt;801),'[1]Foglio2'!$D$5,'[1]Foglio2'!$D$6))))</f>
        <v>70</v>
      </c>
      <c r="H11" s="67">
        <v>2</v>
      </c>
      <c r="I11" s="56">
        <f>IF(ISBLANK(H11)," ",IF(H11="T",'[1]Foglio2'!$F$6,IF(AND(H11&gt;=0,H11&lt;3),'[1]Foglio2'!$F$3,IF(AND(H11&gt;=3,H11&lt;5),'[1]Foglio2'!$F$4,'[1]Foglio2'!$F$5))))</f>
        <v>20</v>
      </c>
      <c r="J11" s="63" t="s">
        <v>13</v>
      </c>
      <c r="K11" s="56">
        <f>IF(J11="T",'[1]Foglio2'!$H$6,IF(J11="P",'[1]Foglio2'!$H$3,IF(J11="M",'[1]Foglio2'!$H$4,IF(J11="G",'[1]Foglio2'!$H$5,"  "))))</f>
        <v>70</v>
      </c>
      <c r="L11" s="57">
        <f t="shared" si="0"/>
        <v>260</v>
      </c>
      <c r="M11" s="58">
        <f t="shared" si="2"/>
        <v>3135.12</v>
      </c>
      <c r="N11" s="62"/>
    </row>
    <row r="12" spans="1:14" s="10" customFormat="1" ht="25.5">
      <c r="A12" s="60">
        <f t="shared" si="1"/>
        <v>11</v>
      </c>
      <c r="B12" s="81" t="s">
        <v>34</v>
      </c>
      <c r="C12" s="81" t="s">
        <v>35</v>
      </c>
      <c r="D12" s="62">
        <v>120</v>
      </c>
      <c r="E12" s="55">
        <f>IF(ISBLANK(D12)," ",IF(AND(D12&gt;=0,D12&lt;11),'[1]Foglio2'!$B$3,IF(AND(D12&gt;=11,D12&lt;21),'[1]Foglio2'!$B$4,IF(AND(D12&gt;=21,D12&lt;51),'[1]Foglio2'!$B$5,'[1]Foglio2'!$B$6))))</f>
        <v>100</v>
      </c>
      <c r="F12" s="84">
        <v>93</v>
      </c>
      <c r="G12" s="55">
        <f>IF(ISBLANK(F12)," ",IF(AND(F12&gt;=0,F12&lt;100),'[1]Foglio2'!$D$3,IF(AND(F12&gt;=100,F12&lt;501),'[1]Foglio2'!$D$4,IF(AND(F12&gt;=501,F12&lt;801),'[1]Foglio2'!$D$5,'[1]Foglio2'!$D$6))))</f>
        <v>100</v>
      </c>
      <c r="H12" s="67">
        <v>2</v>
      </c>
      <c r="I12" s="56">
        <f>IF(ISBLANK(H12)," ",IF(H12="T",'[1]Foglio2'!$F$6,IF(AND(H12&gt;=0,H12&lt;3),'[1]Foglio2'!$F$3,IF(AND(H12&gt;=3,H12&lt;5),'[1]Foglio2'!$F$4,'[1]Foglio2'!$F$5))))</f>
        <v>20</v>
      </c>
      <c r="J12" s="63" t="s">
        <v>17</v>
      </c>
      <c r="K12" s="56">
        <f>IF(J12="T",'[1]Foglio2'!$H$6,IF(J12="P",'[1]Foglio2'!$H$3,IF(J12="M",'[1]Foglio2'!$H$4,IF(J12="G",'[1]Foglio2'!$H$5,"  "))))</f>
        <v>40</v>
      </c>
      <c r="L12" s="57">
        <f t="shared" si="0"/>
        <v>260</v>
      </c>
      <c r="M12" s="58">
        <f t="shared" si="2"/>
        <v>3228.12</v>
      </c>
      <c r="N12" s="62"/>
    </row>
    <row r="13" spans="1:14" s="10" customFormat="1" ht="25.5">
      <c r="A13" s="60">
        <f t="shared" si="1"/>
        <v>12</v>
      </c>
      <c r="B13" s="81" t="s">
        <v>29</v>
      </c>
      <c r="C13" s="81" t="s">
        <v>129</v>
      </c>
      <c r="D13" s="62">
        <v>120</v>
      </c>
      <c r="E13" s="55">
        <f>IF(ISBLANK(D13)," ",IF(AND(D13&gt;=0,D13&lt;11),'[1]Foglio2'!$B$3,IF(AND(D13&gt;=11,D13&lt;21),'[1]Foglio2'!$B$4,IF(AND(D13&gt;=21,D13&lt;51),'[1]Foglio2'!$B$5,'[1]Foglio2'!$B$6))))</f>
        <v>100</v>
      </c>
      <c r="F13" s="84">
        <v>140</v>
      </c>
      <c r="G13" s="55">
        <f>IF(ISBLANK(F13)," ",IF(AND(F13&gt;=0,F13&lt;100),'[1]Foglio2'!$D$3,IF(AND(F13&gt;=100,F13&lt;501),'[1]Foglio2'!$D$4,IF(AND(F13&gt;=501,F13&lt;801),'[1]Foglio2'!$D$5,'[1]Foglio2'!$D$6))))</f>
        <v>70</v>
      </c>
      <c r="H13" s="67">
        <v>1</v>
      </c>
      <c r="I13" s="56">
        <f>IF(ISBLANK(H13)," ",IF(H13="T",'[1]Foglio2'!$F$6,IF(AND(H13&gt;=0,H13&lt;3),'[1]Foglio2'!$F$3,IF(AND(H13&gt;=3,H13&lt;5),'[1]Foglio2'!$F$4,'[1]Foglio2'!$F$5))))</f>
        <v>20</v>
      </c>
      <c r="J13" s="63" t="s">
        <v>13</v>
      </c>
      <c r="K13" s="56">
        <f>IF(J13="T",'[1]Foglio2'!$H$6,IF(J13="P",'[1]Foglio2'!$H$3,IF(J13="M",'[1]Foglio2'!$H$4,IF(J13="G",'[1]Foglio2'!$H$5,"  "))))</f>
        <v>70</v>
      </c>
      <c r="L13" s="57">
        <f t="shared" si="0"/>
        <v>260</v>
      </c>
      <c r="M13" s="58">
        <f t="shared" si="2"/>
        <v>3368.12</v>
      </c>
      <c r="N13" s="62"/>
    </row>
    <row r="14" spans="1:14" s="10" customFormat="1" ht="12.75">
      <c r="A14" s="60">
        <f t="shared" si="1"/>
        <v>13</v>
      </c>
      <c r="B14" s="81" t="s">
        <v>137</v>
      </c>
      <c r="C14" s="81" t="s">
        <v>138</v>
      </c>
      <c r="D14" s="62">
        <v>100</v>
      </c>
      <c r="E14" s="55">
        <f>IF(ISBLANK(D14)," ",IF(AND(D14&gt;=0,D14&lt;11),'[1]Foglio2'!$B$3,IF(AND(D14&gt;=11,D14&lt;21),'[1]Foglio2'!$B$4,IF(AND(D14&gt;=21,D14&lt;51),'[1]Foglio2'!$B$5,'[1]Foglio2'!$B$6))))</f>
        <v>100</v>
      </c>
      <c r="F14" s="84">
        <v>1250</v>
      </c>
      <c r="G14" s="55">
        <f>IF(ISBLANK(F14)," ",IF(AND(F14&gt;=0,F14&lt;100),'[1]Foglio2'!$D$3,IF(AND(F14&gt;=100,F14&lt;501),'[1]Foglio2'!$D$4,IF(AND(F14&gt;=501,F14&lt;801),'[1]Foglio2'!$D$5,'[1]Foglio2'!$D$6))))</f>
        <v>20</v>
      </c>
      <c r="H14" s="60">
        <v>6</v>
      </c>
      <c r="I14" s="56">
        <f>IF(ISBLANK(H14)," ",IF(H14="T",'[1]Foglio2'!$F$6,IF(AND(H14&gt;=0,H14&lt;3),'[1]Foglio2'!$F$3,IF(AND(H14&gt;=3,H14&lt;5),'[1]Foglio2'!$F$4,'[1]Foglio2'!$F$5))))</f>
        <v>70</v>
      </c>
      <c r="J14" s="63" t="s">
        <v>13</v>
      </c>
      <c r="K14" s="56">
        <f>IF(J14="T",'[1]Foglio2'!$H$6,IF(J14="P",'[1]Foglio2'!$H$3,IF(J14="M",'[1]Foglio2'!$H$4,IF(J14="G",'[1]Foglio2'!$H$5,"  "))))</f>
        <v>70</v>
      </c>
      <c r="L14" s="57">
        <f t="shared" si="0"/>
        <v>260</v>
      </c>
      <c r="M14" s="58">
        <f t="shared" si="2"/>
        <v>4618.12</v>
      </c>
      <c r="N14" s="62"/>
    </row>
    <row r="15" spans="1:14" s="10" customFormat="1" ht="12.75">
      <c r="A15" s="60">
        <f t="shared" si="1"/>
        <v>14</v>
      </c>
      <c r="B15" s="81" t="s">
        <v>125</v>
      </c>
      <c r="C15" s="81" t="s">
        <v>127</v>
      </c>
      <c r="D15" s="62">
        <v>100</v>
      </c>
      <c r="E15" s="55">
        <f>IF(ISBLANK(D15)," ",IF(AND(D15&gt;=0,D15&lt;11),'[1]Foglio2'!$B$3,IF(AND(D15&gt;=11,D15&lt;21),'[1]Foglio2'!$B$4,IF(AND(D15&gt;=21,D15&lt;51),'[1]Foglio2'!$B$5,'[1]Foglio2'!$B$6))))</f>
        <v>100</v>
      </c>
      <c r="F15" s="84">
        <v>140</v>
      </c>
      <c r="G15" s="55">
        <f>IF(ISBLANK(F15)," ",IF(AND(F15&gt;=0,F15&lt;100),'[1]Foglio2'!$D$3,IF(AND(F15&gt;=100,F15&lt;501),'[1]Foglio2'!$D$4,IF(AND(F15&gt;=501,F15&lt;801),'[1]Foglio2'!$D$5,'[1]Foglio2'!$D$6))))</f>
        <v>70</v>
      </c>
      <c r="H15" s="60">
        <v>1</v>
      </c>
      <c r="I15" s="56">
        <f>IF(ISBLANK(H15)," ",IF(H15="T",'[1]Foglio2'!$F$6,IF(AND(H15&gt;=0,H15&lt;3),'[1]Foglio2'!$F$3,IF(AND(H15&gt;=3,H15&lt;5),'[1]Foglio2'!$F$4,'[1]Foglio2'!$F$5))))</f>
        <v>20</v>
      </c>
      <c r="J15" s="63" t="s">
        <v>13</v>
      </c>
      <c r="K15" s="56">
        <f>IF(J15="T",'[1]Foglio2'!$H$6,IF(J15="P",'[1]Foglio2'!$H$3,IF(J15="M",'[1]Foglio2'!$H$4,IF(J15="G",'[1]Foglio2'!$H$5,"  "))))</f>
        <v>70</v>
      </c>
      <c r="L15" s="57">
        <f t="shared" si="0"/>
        <v>260</v>
      </c>
      <c r="M15" s="58">
        <f t="shared" si="2"/>
        <v>4758.12</v>
      </c>
      <c r="N15" s="62"/>
    </row>
    <row r="16" spans="1:14" s="10" customFormat="1" ht="25.5">
      <c r="A16" s="60">
        <f t="shared" si="1"/>
        <v>15</v>
      </c>
      <c r="B16" s="81" t="s">
        <v>104</v>
      </c>
      <c r="C16" s="81" t="s">
        <v>128</v>
      </c>
      <c r="D16" s="61">
        <v>112</v>
      </c>
      <c r="E16" s="55">
        <f>IF(ISBLANK(D16)," ",IF(AND(D16&gt;=0,D16&lt;11),'[1]Foglio2'!$B$3,IF(AND(D16&gt;=11,D16&lt;21),'[1]Foglio2'!$B$4,IF(AND(D16&gt;=21,D16&lt;51),'[1]Foglio2'!$B$5,'[1]Foglio2'!$B$6))))</f>
        <v>100</v>
      </c>
      <c r="F16" s="84">
        <v>46.44</v>
      </c>
      <c r="G16" s="55">
        <f>IF(ISBLANK(F16)," ",IF(AND(F16&gt;=0,F16&lt;100),'[1]Foglio2'!$D$3,IF(AND(F16&gt;=100,F16&lt;501),'[1]Foglio2'!$D$4,IF(AND(F16&gt;=501,F16&lt;801),'[1]Foglio2'!$D$5,'[1]Foglio2'!$D$6))))</f>
        <v>100</v>
      </c>
      <c r="H16" s="70">
        <v>1</v>
      </c>
      <c r="I16" s="56">
        <f>IF(ISBLANK(H16)," ",IF(H16="T",'[1]Foglio2'!$F$6,IF(AND(H16&gt;=0,H16&lt;3),'[1]Foglio2'!$F$3,IF(AND(H16&gt;=3,H16&lt;5),'[1]Foglio2'!$F$4,'[1]Foglio2'!$F$5))))</f>
        <v>20</v>
      </c>
      <c r="J16" s="70" t="s">
        <v>17</v>
      </c>
      <c r="K16" s="56">
        <f>IF(J16="T",'[1]Foglio2'!$H$6,IF(J16="P",'[1]Foglio2'!$H$3,IF(J16="M",'[1]Foglio2'!$H$4,IF(J16="G",'[1]Foglio2'!$H$5,"  "))))</f>
        <v>40</v>
      </c>
      <c r="L16" s="57">
        <f t="shared" si="0"/>
        <v>260</v>
      </c>
      <c r="M16" s="58">
        <f t="shared" si="2"/>
        <v>4804.5599999999995</v>
      </c>
      <c r="N16" s="62"/>
    </row>
    <row r="17" spans="1:14" s="10" customFormat="1" ht="51">
      <c r="A17" s="60">
        <f t="shared" si="1"/>
        <v>16</v>
      </c>
      <c r="B17" s="81" t="s">
        <v>95</v>
      </c>
      <c r="C17" s="81" t="s">
        <v>96</v>
      </c>
      <c r="D17" s="62">
        <v>150</v>
      </c>
      <c r="E17" s="55">
        <f>IF(ISBLANK(D17)," ",IF(AND(D17&gt;=0,D17&lt;11),'[1]Foglio2'!$B$3,IF(AND(D17&gt;=11,D17&lt;21),'[1]Foglio2'!$B$4,IF(AND(D17&gt;=21,D17&lt;51),'[1]Foglio2'!$B$5,'[1]Foglio2'!$B$6))))</f>
        <v>100</v>
      </c>
      <c r="F17" s="84">
        <v>0</v>
      </c>
      <c r="G17" s="55">
        <f>IF(ISBLANK(F17)," ",IF(AND(F17&gt;=0,F17&lt;100),'[1]Foglio2'!$D$3,IF(AND(F17&gt;=100,F17&lt;501),'[1]Foglio2'!$D$4,IF(AND(F17&gt;=501,F17&lt;801),'[1]Foglio2'!$D$5,'[1]Foglio2'!$D$6))))</f>
        <v>100</v>
      </c>
      <c r="H17" s="60">
        <v>1</v>
      </c>
      <c r="I17" s="55">
        <f>IF(ISBLANK(H17)," ",IF(H17="T",'[1]Foglio2'!$F$6,IF(AND(H17&gt;=0,H17&lt;3),'[1]Foglio2'!$F$3,IF(AND(H17&gt;=3,H17&lt;5),'[1]Foglio2'!$F$4,'[1]Foglio2'!$F$5))))</f>
        <v>20</v>
      </c>
      <c r="J17" s="63" t="s">
        <v>17</v>
      </c>
      <c r="K17" s="55">
        <f>IF(J17="T",'[1]Foglio2'!$H$6,IF(J17="P",'[1]Foglio2'!$H$3,IF(J17="M",'[1]Foglio2'!$H$4,IF(J17="G",'[1]Foglio2'!$H$5,"  "))))</f>
        <v>40</v>
      </c>
      <c r="L17" s="57">
        <f t="shared" si="0"/>
        <v>260</v>
      </c>
      <c r="M17" s="58">
        <f t="shared" si="2"/>
        <v>4804.5599999999995</v>
      </c>
      <c r="N17" s="62"/>
    </row>
    <row r="18" spans="1:14" s="10" customFormat="1" ht="51.75" customHeight="1">
      <c r="A18" s="60">
        <f t="shared" si="1"/>
        <v>17</v>
      </c>
      <c r="B18" s="81" t="s">
        <v>37</v>
      </c>
      <c r="C18" s="81" t="s">
        <v>36</v>
      </c>
      <c r="D18" s="62">
        <v>250</v>
      </c>
      <c r="E18" s="55">
        <f>IF(ISBLANK(D18)," ",IF(AND(D18&gt;=0,D18&lt;11),'[1]Foglio2'!$B$3,IF(AND(D18&gt;=11,D18&lt;21),'[1]Foglio2'!$B$4,IF(AND(D18&gt;=21,D18&lt;51),'[1]Foglio2'!$B$5,'[1]Foglio2'!$B$6))))</f>
        <v>100</v>
      </c>
      <c r="F18" s="84">
        <v>140</v>
      </c>
      <c r="G18" s="55">
        <f>IF(ISBLANK(F18)," ",IF(AND(F18&gt;=0,F18&lt;100),'[1]Foglio2'!$D$3,IF(AND(F18&gt;=100,F18&lt;501),'[1]Foglio2'!$D$4,IF(AND(F18&gt;=501,F18&lt;801),'[1]Foglio2'!$D$5,'[1]Foglio2'!$D$6))))</f>
        <v>70</v>
      </c>
      <c r="H18" s="60">
        <v>1</v>
      </c>
      <c r="I18" s="56">
        <f>IF(ISBLANK(H18)," ",IF(H18="T",'[1]Foglio2'!$F$6,IF(AND(H18&gt;=0,H18&lt;3),'[1]Foglio2'!$F$3,IF(AND(H18&gt;=3,H18&lt;5),'[1]Foglio2'!$F$4,'[1]Foglio2'!$F$5))))</f>
        <v>20</v>
      </c>
      <c r="J18" s="63" t="s">
        <v>13</v>
      </c>
      <c r="K18" s="56">
        <f>IF(J18="T",'[1]Foglio2'!$H$6,IF(J18="P",'[1]Foglio2'!$H$3,IF(J18="M",'[1]Foglio2'!$H$4,IF(J18="G",'[1]Foglio2'!$H$5,"  "))))</f>
        <v>70</v>
      </c>
      <c r="L18" s="57">
        <f t="shared" si="0"/>
        <v>260</v>
      </c>
      <c r="M18" s="58">
        <f t="shared" si="2"/>
        <v>4944.5599999999995</v>
      </c>
      <c r="N18" s="62"/>
    </row>
    <row r="19" spans="1:14" s="10" customFormat="1" ht="51.75" customHeight="1">
      <c r="A19" s="60">
        <f t="shared" si="1"/>
        <v>18</v>
      </c>
      <c r="B19" s="81" t="s">
        <v>134</v>
      </c>
      <c r="C19" s="81" t="s">
        <v>135</v>
      </c>
      <c r="D19" s="62">
        <v>100</v>
      </c>
      <c r="E19" s="55">
        <f>IF(ISBLANK(D19)," ",IF(AND(D19&gt;=0,D19&lt;11),'[1]Foglio2'!$B$3,IF(AND(D19&gt;=11,D19&lt;21),'[1]Foglio2'!$B$4,IF(AND(D19&gt;=21,D19&lt;51),'[1]Foglio2'!$B$5,'[1]Foglio2'!$B$6))))</f>
        <v>100</v>
      </c>
      <c r="F19" s="84">
        <v>581</v>
      </c>
      <c r="G19" s="55">
        <f>IF(ISBLANK(F19)," ",IF(AND(F19&gt;=0,F19&lt;100),'[1]Foglio2'!$D$3,IF(AND(F19&gt;=100,F19&lt;501),'[1]Foglio2'!$D$4,IF(AND(F19&gt;=501,F19&lt;801),'[1]Foglio2'!$D$5,'[1]Foglio2'!$D$6))))</f>
        <v>40</v>
      </c>
      <c r="H19" s="67">
        <v>4</v>
      </c>
      <c r="I19" s="56">
        <f>IF(ISBLANK(H19)," ",IF(H19="T",'[1]Foglio2'!$F$6,IF(AND(H19&gt;=0,H19&lt;3),'[1]Foglio2'!$F$3,IF(AND(H19&gt;=3,H19&lt;5),'[1]Foglio2'!$F$4,'[1]Foglio2'!$F$5))))</f>
        <v>40</v>
      </c>
      <c r="J19" s="63" t="s">
        <v>13</v>
      </c>
      <c r="K19" s="56">
        <f>IF(J19="T",'[1]Foglio2'!$H$6,IF(J19="P",'[1]Foglio2'!$H$3,IF(J19="M",'[1]Foglio2'!$H$4,IF(J19="G",'[1]Foglio2'!$H$5,"  "))))</f>
        <v>70</v>
      </c>
      <c r="L19" s="57">
        <f t="shared" si="0"/>
        <v>250</v>
      </c>
      <c r="M19" s="58">
        <f t="shared" si="2"/>
        <v>5525.5599999999995</v>
      </c>
      <c r="N19" s="62" t="s">
        <v>136</v>
      </c>
    </row>
    <row r="20" spans="1:14" s="10" customFormat="1" ht="36.75" customHeight="1">
      <c r="A20" s="60">
        <f t="shared" si="1"/>
        <v>19</v>
      </c>
      <c r="B20" s="81" t="s">
        <v>22</v>
      </c>
      <c r="C20" s="81" t="s">
        <v>145</v>
      </c>
      <c r="D20" s="62">
        <v>250</v>
      </c>
      <c r="E20" s="55">
        <f>IF(ISBLANK(D20)," ",IF(AND(D20&gt;=0,D20&lt;11),'[1]Foglio2'!$B$3,IF(AND(D20&gt;=11,D20&lt;21),'[1]Foglio2'!$B$4,IF(AND(D20&gt;=21,D20&lt;51),'[1]Foglio2'!$B$5,'[1]Foglio2'!$B$6))))</f>
        <v>100</v>
      </c>
      <c r="F20" s="84">
        <v>581</v>
      </c>
      <c r="G20" s="55">
        <f>IF(ISBLANK(F20)," ",IF(AND(F20&gt;=0,F20&lt;100),'[1]Foglio2'!$D$3,IF(AND(F20&gt;=100,F20&lt;501),'[1]Foglio2'!$D$4,IF(AND(F20&gt;=501,F20&lt;801),'[1]Foglio2'!$D$5,'[1]Foglio2'!$D$6))))</f>
        <v>40</v>
      </c>
      <c r="H20" s="67">
        <v>3</v>
      </c>
      <c r="I20" s="56">
        <f>IF(ISBLANK(H20)," ",IF(H20="T",'[1]Foglio2'!$F$6,IF(AND(H20&gt;=0,H20&lt;3),'[1]Foglio2'!$F$3,IF(AND(H20&gt;=3,H20&lt;5),'[1]Foglio2'!$F$4,'[1]Foglio2'!$F$5))))</f>
        <v>40</v>
      </c>
      <c r="J20" s="63" t="s">
        <v>13</v>
      </c>
      <c r="K20" s="56">
        <f>IF(J20="T",'[1]Foglio2'!$H$6,IF(J20="P",'[1]Foglio2'!$H$3,IF(J20="M",'[1]Foglio2'!$H$4,IF(J20="G",'[1]Foglio2'!$H$5,"  "))))</f>
        <v>70</v>
      </c>
      <c r="L20" s="57">
        <f t="shared" si="0"/>
        <v>250</v>
      </c>
      <c r="M20" s="58">
        <f t="shared" si="2"/>
        <v>6106.5599999999995</v>
      </c>
      <c r="N20" s="62"/>
    </row>
    <row r="21" spans="1:14" s="10" customFormat="1" ht="36.75" customHeight="1">
      <c r="A21" s="60">
        <f t="shared" si="1"/>
        <v>20</v>
      </c>
      <c r="B21" s="81" t="s">
        <v>26</v>
      </c>
      <c r="C21" s="81" t="s">
        <v>27</v>
      </c>
      <c r="D21" s="62">
        <v>400</v>
      </c>
      <c r="E21" s="55">
        <f>IF(ISBLANK(D21)," ",IF(AND(D21&gt;=0,D21&lt;11),'[1]Foglio2'!$B$3,IF(AND(D21&gt;=11,D21&lt;21),'[1]Foglio2'!$B$4,IF(AND(D21&gt;=21,D21&lt;51),'[1]Foglio2'!$B$5,'[1]Foglio2'!$B$6))))</f>
        <v>100</v>
      </c>
      <c r="F21" s="84">
        <v>511</v>
      </c>
      <c r="G21" s="55">
        <f>IF(ISBLANK(F21)," ",IF(AND(F21&gt;=0,F21&lt;100),'[1]Foglio2'!$D$3,IF(AND(F21&gt;=100,F21&lt;501),'[1]Foglio2'!$D$4,IF(AND(F21&gt;=501,F21&lt;801),'[1]Foglio2'!$D$5,'[1]Foglio2'!$D$6))))</f>
        <v>40</v>
      </c>
      <c r="H21" s="67">
        <v>2</v>
      </c>
      <c r="I21" s="56">
        <f>IF(ISBLANK(H21)," ",IF(H21="T",'[1]Foglio2'!$F$6,IF(AND(H21&gt;=0,H21&lt;3),'[1]Foglio2'!$F$3,IF(AND(H21&gt;=3,H21&lt;5),'[1]Foglio2'!$F$4,'[1]Foglio2'!$F$5))))</f>
        <v>20</v>
      </c>
      <c r="J21" s="63" t="s">
        <v>13</v>
      </c>
      <c r="K21" s="56">
        <f>IF(J21="T",'[1]Foglio2'!$H$6,IF(J21="P",'[1]Foglio2'!$H$3,IF(J21="M",'[1]Foglio2'!$H$4,IF(J21="G",'[1]Foglio2'!$H$5,"  "))))</f>
        <v>70</v>
      </c>
      <c r="L21" s="57">
        <f t="shared" si="0"/>
        <v>230</v>
      </c>
      <c r="M21" s="58">
        <f t="shared" si="2"/>
        <v>6617.5599999999995</v>
      </c>
      <c r="N21" s="62"/>
    </row>
    <row r="22" spans="1:14" s="10" customFormat="1" ht="36.75" customHeight="1">
      <c r="A22" s="60">
        <f t="shared" si="1"/>
        <v>21</v>
      </c>
      <c r="B22" s="81" t="s">
        <v>115</v>
      </c>
      <c r="C22" s="81" t="s">
        <v>116</v>
      </c>
      <c r="D22" s="62">
        <v>50</v>
      </c>
      <c r="E22" s="55">
        <f>IF(ISBLANK(D22)," ",IF(AND(D22&gt;=0,D22&lt;11),'[1]Foglio2'!$B$3,IF(AND(D22&gt;=11,D22&lt;21),'[1]Foglio2'!$B$4,IF(AND(D22&gt;=21,D22&lt;51),'[1]Foglio2'!$B$5,'[1]Foglio2'!$B$6))))</f>
        <v>70</v>
      </c>
      <c r="F22" s="84">
        <v>70</v>
      </c>
      <c r="G22" s="55">
        <f>IF(ISBLANK(F22)," ",IF(AND(F22&gt;=0,F22&lt;100),'[1]Foglio2'!$D$3,IF(AND(F22&gt;=100,F22&lt;501),'[1]Foglio2'!$D$4,IF(AND(F22&gt;=501,F22&lt;801),'[1]Foglio2'!$D$5,'[1]Foglio2'!$D$6))))</f>
        <v>100</v>
      </c>
      <c r="H22" s="60">
        <v>1</v>
      </c>
      <c r="I22" s="56">
        <f>IF(ISBLANK(H22)," ",IF(H22="T",'[1]Foglio2'!$F$6,IF(AND(H22&gt;=0,H22&lt;3),'[1]Foglio2'!$F$3,IF(AND(H22&gt;=3,H22&lt;5),'[1]Foglio2'!$F$4,'[1]Foglio2'!$F$5))))</f>
        <v>20</v>
      </c>
      <c r="J22" s="63" t="s">
        <v>17</v>
      </c>
      <c r="K22" s="56">
        <f>IF(J22="T",'[1]Foglio2'!$H$6,IF(J22="P",'[1]Foglio2'!$H$3,IF(J22="M",'[1]Foglio2'!$H$4,IF(J22="G",'[1]Foglio2'!$H$5,"  "))))</f>
        <v>40</v>
      </c>
      <c r="L22" s="57">
        <f t="shared" si="0"/>
        <v>230</v>
      </c>
      <c r="M22" s="58">
        <f t="shared" si="2"/>
        <v>6687.5599999999995</v>
      </c>
      <c r="N22" s="62"/>
    </row>
    <row r="23" spans="1:14" s="10" customFormat="1" ht="38.25">
      <c r="A23" s="60">
        <f t="shared" si="1"/>
        <v>22</v>
      </c>
      <c r="B23" s="81" t="s">
        <v>93</v>
      </c>
      <c r="C23" s="81" t="s">
        <v>94</v>
      </c>
      <c r="D23" s="62">
        <v>130</v>
      </c>
      <c r="E23" s="55">
        <f>IF(ISBLANK(D23)," ",IF(AND(D23&gt;=0,D23&lt;11),'[1]Foglio2'!$B$3,IF(AND(D23&gt;=11,D23&lt;21),'[1]Foglio2'!$B$4,IF(AND(D23&gt;=21,D23&lt;51),'[1]Foglio2'!$B$5,'[1]Foglio2'!$B$6))))</f>
        <v>100</v>
      </c>
      <c r="F23" s="84">
        <v>325.11</v>
      </c>
      <c r="G23" s="55">
        <f>IF(ISBLANK(F23)," ",IF(AND(F23&gt;=0,F23&lt;100),'[1]Foglio2'!$D$3,IF(AND(F23&gt;=100,F23&lt;501),'[1]Foglio2'!$D$4,IF(AND(F23&gt;=501,F23&lt;801),'[1]Foglio2'!$D$5,'[1]Foglio2'!$D$6))))</f>
        <v>70</v>
      </c>
      <c r="H23" s="60">
        <v>2</v>
      </c>
      <c r="I23" s="56">
        <f>IF(ISBLANK(H23)," ",IF(H23="T",'[1]Foglio2'!$F$6,IF(AND(H23&gt;=0,H23&lt;3),'[1]Foglio2'!$F$3,IF(AND(H23&gt;=3,H23&lt;5),'[1]Foglio2'!$F$4,'[1]Foglio2'!$F$5))))</f>
        <v>20</v>
      </c>
      <c r="J23" s="63" t="s">
        <v>17</v>
      </c>
      <c r="K23" s="56">
        <f>IF(J23="T",'[1]Foglio2'!$H$6,IF(J23="P",'[1]Foglio2'!$H$3,IF(J23="M",'[1]Foglio2'!$H$4,IF(J23="G",'[1]Foglio2'!$H$5,"  "))))</f>
        <v>40</v>
      </c>
      <c r="L23" s="57">
        <f t="shared" si="0"/>
        <v>230</v>
      </c>
      <c r="M23" s="58">
        <f t="shared" si="2"/>
        <v>7012.669999999999</v>
      </c>
      <c r="N23" s="62"/>
    </row>
    <row r="24" spans="1:14" s="10" customFormat="1" ht="25.5">
      <c r="A24" s="60">
        <f t="shared" si="1"/>
        <v>23</v>
      </c>
      <c r="B24" s="81" t="s">
        <v>91</v>
      </c>
      <c r="C24" s="81" t="s">
        <v>92</v>
      </c>
      <c r="D24" s="62">
        <v>130</v>
      </c>
      <c r="E24" s="55">
        <f>IF(ISBLANK(D24)," ",IF(AND(D24&gt;=0,D24&lt;11),'[1]Foglio2'!$B$3,IF(AND(D24&gt;=11,D24&lt;21),'[1]Foglio2'!$B$4,IF(AND(D24&gt;=21,D24&lt;51),'[1]Foglio2'!$B$5,'[1]Foglio2'!$B$6))))</f>
        <v>100</v>
      </c>
      <c r="F24" s="84">
        <v>325.11</v>
      </c>
      <c r="G24" s="55">
        <f>IF(ISBLANK(F24)," ",IF(AND(F24&gt;=0,F24&lt;100),'[1]Foglio2'!$D$3,IF(AND(F24&gt;=100,F24&lt;501),'[1]Foglio2'!$D$4,IF(AND(F24&gt;=501,F24&lt;801),'[1]Foglio2'!$D$5,'[1]Foglio2'!$D$6))))</f>
        <v>70</v>
      </c>
      <c r="H24" s="60">
        <v>2</v>
      </c>
      <c r="I24" s="56">
        <f>IF(ISBLANK(H24)," ",IF(H24="T",'[1]Foglio2'!$F$6,IF(AND(H24&gt;=0,H24&lt;3),'[1]Foglio2'!$F$3,IF(AND(H24&gt;=3,H24&lt;5),'[1]Foglio2'!$F$4,'[1]Foglio2'!$F$5))))</f>
        <v>20</v>
      </c>
      <c r="J24" s="63" t="s">
        <v>17</v>
      </c>
      <c r="K24" s="56">
        <f>IF(J24="T",'[1]Foglio2'!$H$6,IF(J24="P",'[1]Foglio2'!$H$3,IF(J24="M",'[1]Foglio2'!$H$4,IF(J24="G",'[1]Foglio2'!$H$5,"  "))))</f>
        <v>40</v>
      </c>
      <c r="L24" s="57">
        <f t="shared" si="0"/>
        <v>230</v>
      </c>
      <c r="M24" s="58">
        <f t="shared" si="2"/>
        <v>7337.779999999999</v>
      </c>
      <c r="N24" s="62"/>
    </row>
    <row r="25" spans="1:14" s="10" customFormat="1" ht="12.75" hidden="1">
      <c r="A25" s="60">
        <f t="shared" si="1"/>
        <v>24</v>
      </c>
      <c r="B25" s="81"/>
      <c r="C25" s="81"/>
      <c r="D25" s="62"/>
      <c r="E25" s="55" t="str">
        <f>IF(ISBLANK(D25)," ",IF(AND(D25&gt;=0,D25&lt;11),'[1]Foglio2'!$B$3,IF(AND(D25&gt;=11,D25&lt;21),'[1]Foglio2'!$B$4,IF(AND(D25&gt;=21,D25&lt;51),'[1]Foglio2'!$B$5,'[1]Foglio2'!$B$6))))</f>
        <v> </v>
      </c>
      <c r="F25" s="84"/>
      <c r="G25" s="55" t="str">
        <f>IF(ISBLANK(F25)," ",IF(AND(F25&gt;=0,F25&lt;100),'[1]Foglio2'!$D$3,IF(AND(F25&gt;=100,F25&lt;501),'[1]Foglio2'!$D$4,IF(AND(F25&gt;=501,F25&lt;801),'[1]Foglio2'!$D$5,'[1]Foglio2'!$D$6))))</f>
        <v> </v>
      </c>
      <c r="H25" s="60"/>
      <c r="I25" s="56" t="str">
        <f>IF(ISBLANK(H25)," ",IF(H25="T",'[1]Foglio2'!$F$6,IF(AND(H25&gt;=0,H25&lt;3),'[1]Foglio2'!$F$3,IF(AND(H25&gt;=3,H25&lt;5),'[1]Foglio2'!$F$4,'[1]Foglio2'!$F$5))))</f>
        <v> </v>
      </c>
      <c r="J25" s="63"/>
      <c r="K25" s="56" t="str">
        <f>IF(J25="T",'[1]Foglio2'!$H$6,IF(J25="P",'[1]Foglio2'!$H$3,IF(J25="M",'[1]Foglio2'!$H$4,IF(J25="G",'[1]Foglio2'!$H$5,"  "))))</f>
        <v>  </v>
      </c>
      <c r="L25" s="57">
        <f t="shared" si="0"/>
        <v>0</v>
      </c>
      <c r="M25" s="58">
        <f t="shared" si="2"/>
        <v>7337.779999999999</v>
      </c>
      <c r="N25" s="62"/>
    </row>
    <row r="26" spans="1:14" s="10" customFormat="1" ht="38.25">
      <c r="A26" s="60">
        <f t="shared" si="1"/>
        <v>25</v>
      </c>
      <c r="B26" s="81" t="s">
        <v>89</v>
      </c>
      <c r="C26" s="81" t="s">
        <v>90</v>
      </c>
      <c r="D26" s="62">
        <v>130</v>
      </c>
      <c r="E26" s="55">
        <f>IF(ISBLANK(D26)," ",IF(AND(D26&gt;=0,D26&lt;11),'[1]Foglio2'!$B$3,IF(AND(D26&gt;=11,D26&lt;21),'[1]Foglio2'!$B$4,IF(AND(D26&gt;=21,D26&lt;51),'[1]Foglio2'!$B$5,'[1]Foglio2'!$B$6))))</f>
        <v>100</v>
      </c>
      <c r="F26" s="84">
        <v>325.11</v>
      </c>
      <c r="G26" s="55">
        <f>IF(ISBLANK(F26)," ",IF(AND(F26&gt;=0,F26&lt;100),'[1]Foglio2'!$D$3,IF(AND(F26&gt;=100,F26&lt;501),'[1]Foglio2'!$D$4,IF(AND(F26&gt;=501,F26&lt;801),'[1]Foglio2'!$D$5,'[1]Foglio2'!$D$6))))</f>
        <v>70</v>
      </c>
      <c r="H26" s="60">
        <v>2</v>
      </c>
      <c r="I26" s="56">
        <f>IF(ISBLANK(H26)," ",IF(H26="T",'[1]Foglio2'!$F$6,IF(AND(H26&gt;=0,H26&lt;3),'[1]Foglio2'!$F$3,IF(AND(H26&gt;=3,H26&lt;5),'[1]Foglio2'!$F$4,'[1]Foglio2'!$F$5))))</f>
        <v>20</v>
      </c>
      <c r="J26" s="63" t="s">
        <v>17</v>
      </c>
      <c r="K26" s="56">
        <f>IF(J26="T",'[1]Foglio2'!$H$6,IF(J26="P",'[1]Foglio2'!$H$3,IF(J26="M",'[1]Foglio2'!$H$4,IF(J26="G",'[1]Foglio2'!$H$5,"  "))))</f>
        <v>40</v>
      </c>
      <c r="L26" s="57">
        <f t="shared" si="0"/>
        <v>230</v>
      </c>
      <c r="M26" s="58">
        <f t="shared" si="2"/>
        <v>7662.8899999999985</v>
      </c>
      <c r="N26" s="62"/>
    </row>
    <row r="27" spans="1:14" s="10" customFormat="1" ht="25.5">
      <c r="A27" s="60">
        <f t="shared" si="1"/>
        <v>26</v>
      </c>
      <c r="B27" s="81" t="s">
        <v>143</v>
      </c>
      <c r="C27" s="81" t="s">
        <v>144</v>
      </c>
      <c r="D27" s="62">
        <v>50</v>
      </c>
      <c r="E27" s="55">
        <f>IF(ISBLANK(D27)," ",IF(AND(D27&gt;=0,D27&lt;11),'[1]Foglio2'!$B$3,IF(AND(D27&gt;=11,D27&lt;21),'[1]Foglio2'!$B$4,IF(AND(D27&gt;=21,D27&lt;51),'[1]Foglio2'!$B$5,'[1]Foglio2'!$B$6))))</f>
        <v>70</v>
      </c>
      <c r="F27" s="84">
        <v>162.5</v>
      </c>
      <c r="G27" s="55">
        <f>IF(ISBLANK(F27)," ",IF(AND(F27&gt;=0,F27&lt;100),'[1]Foglio2'!$D$3,IF(AND(F27&gt;=100,F27&lt;501),'[1]Foglio2'!$D$4,IF(AND(F27&gt;=501,F27&lt;801),'[1]Foglio2'!$D$5,'[1]Foglio2'!$D$6))))</f>
        <v>70</v>
      </c>
      <c r="H27" s="60">
        <v>3</v>
      </c>
      <c r="I27" s="56">
        <f>IF(ISBLANK(H27)," ",IF(H27="T",'[1]Foglio2'!$F$6,IF(AND(H27&gt;=0,H27&lt;3),'[1]Foglio2'!$F$3,IF(AND(H27&gt;=3,H27&lt;5),'[1]Foglio2'!$F$4,'[1]Foglio2'!$F$5))))</f>
        <v>40</v>
      </c>
      <c r="J27" s="63" t="s">
        <v>17</v>
      </c>
      <c r="K27" s="56">
        <f>IF(J27="T",'[1]Foglio2'!$H$6,IF(J27="P",'[1]Foglio2'!$H$3,IF(J27="M",'[1]Foglio2'!$H$4,IF(J27="G",'[1]Foglio2'!$H$5,"  "))))</f>
        <v>40</v>
      </c>
      <c r="L27" s="57">
        <f t="shared" si="0"/>
        <v>220</v>
      </c>
      <c r="M27" s="58">
        <f t="shared" si="2"/>
        <v>7825.3899999999985</v>
      </c>
      <c r="N27" s="62"/>
    </row>
    <row r="28" spans="1:14" s="10" customFormat="1" ht="63.75">
      <c r="A28" s="60">
        <f t="shared" si="1"/>
        <v>27</v>
      </c>
      <c r="B28" s="81" t="s">
        <v>14</v>
      </c>
      <c r="C28" s="81" t="s">
        <v>109</v>
      </c>
      <c r="D28" s="62">
        <v>210</v>
      </c>
      <c r="E28" s="55">
        <f>IF(ISBLANK(D28)," ",IF(AND(D28&gt;=0,D28&lt;11),'[1]Foglio2'!$B$3,IF(AND(D28&gt;=11,D28&lt;21),'[1]Foglio2'!$B$4,IF(AND(D28&gt;=21,D28&lt;51),'[1]Foglio2'!$B$5,'[1]Foglio2'!$B$6))))</f>
        <v>100</v>
      </c>
      <c r="F28" s="84">
        <v>1533</v>
      </c>
      <c r="G28" s="55">
        <f>IF(ISBLANK(F28)," ",IF(AND(F28&gt;=0,F28&lt;100),'[1]Foglio2'!$D$3,IF(AND(F28&gt;=100,F28&lt;501),'[1]Foglio2'!$D$4,IF(AND(F28&gt;=501,F28&lt;801),'[1]Foglio2'!$D$5,'[1]Foglio2'!$D$6))))</f>
        <v>20</v>
      </c>
      <c r="H28" s="67">
        <v>2</v>
      </c>
      <c r="I28" s="56">
        <f>IF(ISBLANK(H28)," ",IF(H28="T",'[1]Foglio2'!$F$6,IF(AND(H28&gt;=0,H28&lt;3),'[1]Foglio2'!$F$3,IF(AND(H28&gt;=3,H28&lt;5),'[1]Foglio2'!$F$4,'[1]Foglio2'!$F$5))))</f>
        <v>20</v>
      </c>
      <c r="J28" s="67" t="s">
        <v>13</v>
      </c>
      <c r="K28" s="56">
        <f>IF(J28="T",'[1]Foglio2'!$H$6,IF(J28="P",'[1]Foglio2'!$H$3,IF(J28="M",'[1]Foglio2'!$H$4,IF(J28="G",'[1]Foglio2'!$H$5,"  "))))</f>
        <v>70</v>
      </c>
      <c r="L28" s="57">
        <f t="shared" si="0"/>
        <v>210</v>
      </c>
      <c r="M28" s="58">
        <f t="shared" si="2"/>
        <v>9358.39</v>
      </c>
      <c r="N28" s="62"/>
    </row>
    <row r="29" spans="1:14" s="10" customFormat="1" ht="25.5">
      <c r="A29" s="60">
        <f t="shared" si="1"/>
        <v>28</v>
      </c>
      <c r="B29" s="81" t="s">
        <v>30</v>
      </c>
      <c r="C29" s="81" t="s">
        <v>31</v>
      </c>
      <c r="D29" s="62">
        <v>25</v>
      </c>
      <c r="E29" s="55">
        <f>IF(ISBLANK(D29)," ",IF(AND(D29&gt;=0,D29&lt;11),'[1]Foglio2'!$B$3,IF(AND(D29&gt;=11,D29&lt;21),'[1]Foglio2'!$B$4,IF(AND(D29&gt;=21,D29&lt;51),'[1]Foglio2'!$B$5,'[1]Foglio2'!$B$6))))</f>
        <v>70</v>
      </c>
      <c r="F29" s="84">
        <v>0</v>
      </c>
      <c r="G29" s="55">
        <f>IF(ISBLANK(F29)," ",IF(AND(F29&gt;=0,F29&lt;100),'[1]Foglio2'!$D$3,IF(AND(F29&gt;=100,F29&lt;501),'[1]Foglio2'!$D$4,IF(AND(F29&gt;=501,F29&lt;801),'[1]Foglio2'!$D$5,'[1]Foglio2'!$D$6))))</f>
        <v>100</v>
      </c>
      <c r="H29" s="67">
        <v>1</v>
      </c>
      <c r="I29" s="55">
        <f>IF(ISBLANK(H29)," ",IF(H29="T",'[1]Foglio2'!$F$6,IF(AND(H29&gt;=0,H29&lt;3),'[1]Foglio2'!$F$3,IF(AND(H29&gt;=3,H29&lt;5),'[1]Foglio2'!$F$4,'[1]Foglio2'!$F$5))))</f>
        <v>20</v>
      </c>
      <c r="J29" s="63" t="s">
        <v>28</v>
      </c>
      <c r="K29" s="55">
        <f>IF(J29="T",'[1]Foglio2'!$H$6,IF(J29="P",'[1]Foglio2'!$H$3,IF(J29="M",'[1]Foglio2'!$H$4,IF(J29="G",'[1]Foglio2'!$H$5,"  "))))</f>
        <v>20</v>
      </c>
      <c r="L29" s="57">
        <f t="shared" si="0"/>
        <v>210</v>
      </c>
      <c r="M29" s="58">
        <f t="shared" si="2"/>
        <v>9358.39</v>
      </c>
      <c r="N29" s="62"/>
    </row>
    <row r="30" spans="1:14" s="10" customFormat="1" ht="12.75">
      <c r="A30" s="60">
        <f t="shared" si="1"/>
        <v>29</v>
      </c>
      <c r="B30" s="81" t="s">
        <v>139</v>
      </c>
      <c r="C30" s="81" t="s">
        <v>140</v>
      </c>
      <c r="D30" s="62">
        <v>25</v>
      </c>
      <c r="E30" s="55">
        <f>IF(ISBLANK(D30)," ",IF(AND(D30&gt;=0,D30&lt;11),'[1]Foglio2'!$B$3,IF(AND(D30&gt;=11,D30&lt;21),'[1]Foglio2'!$B$4,IF(AND(D30&gt;=21,D30&lt;51),'[1]Foglio2'!$B$5,'[1]Foglio2'!$B$6))))</f>
        <v>70</v>
      </c>
      <c r="F30" s="84">
        <v>0</v>
      </c>
      <c r="G30" s="55">
        <f>IF(ISBLANK(F30)," ",IF(AND(F30&gt;=0,F30&lt;100),'[1]Foglio2'!$D$3,IF(AND(F30&gt;=100,F30&lt;501),'[1]Foglio2'!$D$4,IF(AND(F30&gt;=501,F30&lt;801),'[1]Foglio2'!$D$5,'[1]Foglio2'!$D$6))))</f>
        <v>100</v>
      </c>
      <c r="H30" s="60">
        <v>2</v>
      </c>
      <c r="I30" s="55">
        <f>IF(ISBLANK(H30)," ",IF(H30="T",'[1]Foglio2'!$F$6,IF(AND(H30&gt;=0,H30&lt;3),'[1]Foglio2'!$F$3,IF(AND(H30&gt;=3,H30&lt;5),'[1]Foglio2'!$F$4,'[1]Foglio2'!$F$5))))</f>
        <v>20</v>
      </c>
      <c r="J30" s="63" t="s">
        <v>28</v>
      </c>
      <c r="K30" s="55">
        <f>IF(J30="T",'[1]Foglio2'!$H$6,IF(J30="P",'[1]Foglio2'!$H$3,IF(J30="M",'[1]Foglio2'!$H$4,IF(J30="G",'[1]Foglio2'!$H$5,"  "))))</f>
        <v>20</v>
      </c>
      <c r="L30" s="57">
        <f t="shared" si="0"/>
        <v>210</v>
      </c>
      <c r="M30" s="58">
        <f t="shared" si="2"/>
        <v>9358.39</v>
      </c>
      <c r="N30" s="62"/>
    </row>
    <row r="31" spans="1:14" s="10" customFormat="1" ht="12.75">
      <c r="A31" s="60">
        <f t="shared" si="1"/>
        <v>30</v>
      </c>
      <c r="B31" s="81" t="s">
        <v>21</v>
      </c>
      <c r="C31" s="81" t="s">
        <v>146</v>
      </c>
      <c r="D31" s="62">
        <v>50</v>
      </c>
      <c r="E31" s="55">
        <f>IF(ISBLANK(D31)," ",IF(AND(D31&gt;=0,D31&lt;11),'[1]Foglio2'!$B$3,IF(AND(D31&gt;=11,D31&lt;21),'[1]Foglio2'!$B$4,IF(AND(D31&gt;=21,D31&lt;51),'[1]Foglio2'!$B$5,'[1]Foglio2'!$B$6))))</f>
        <v>70</v>
      </c>
      <c r="F31" s="84">
        <v>140</v>
      </c>
      <c r="G31" s="55">
        <f>IF(ISBLANK(F31)," ",IF(AND(F31&gt;=0,F31&lt;100),'[1]Foglio2'!$D$3,IF(AND(F31&gt;=100,F31&lt;501),'[1]Foglio2'!$D$4,IF(AND(F31&gt;=501,F31&lt;801),'[1]Foglio2'!$D$5,'[1]Foglio2'!$D$6))))</f>
        <v>70</v>
      </c>
      <c r="H31" s="67">
        <v>1</v>
      </c>
      <c r="I31" s="56">
        <f>IF(ISBLANK(H31)," ",IF(H31="T",'[1]Foglio2'!$F$6,IF(AND(H31&gt;=0,H31&lt;3),'[1]Foglio2'!$F$3,IF(AND(H31&gt;=3,H31&lt;5),'[1]Foglio2'!$F$4,'[1]Foglio2'!$F$5))))</f>
        <v>20</v>
      </c>
      <c r="J31" s="63" t="s">
        <v>17</v>
      </c>
      <c r="K31" s="56">
        <f>IF(J31="T",'[1]Foglio2'!$H$6,IF(J31="P",'[1]Foglio2'!$H$3,IF(J31="M",'[1]Foglio2'!$H$4,IF(J31="G",'[1]Foglio2'!$H$5,"  "))))</f>
        <v>40</v>
      </c>
      <c r="L31" s="57">
        <f t="shared" si="0"/>
        <v>200</v>
      </c>
      <c r="M31" s="58">
        <f t="shared" si="2"/>
        <v>9498.39</v>
      </c>
      <c r="N31" s="62"/>
    </row>
    <row r="32" spans="1:14" s="10" customFormat="1" ht="30" customHeight="1">
      <c r="A32" s="96">
        <f t="shared" si="1"/>
        <v>31</v>
      </c>
      <c r="B32" s="85" t="s">
        <v>21</v>
      </c>
      <c r="C32" s="85" t="s">
        <v>23</v>
      </c>
      <c r="D32" s="85">
        <v>50</v>
      </c>
      <c r="E32" s="86">
        <f>IF(ISBLANK(D32)," ",IF(AND(D32&gt;=0,D32&lt;11),'[1]Foglio2'!$B$3,IF(AND(D32&gt;=11,D32&lt;21),'[1]Foglio2'!$B$4,IF(AND(D32&gt;=21,D32&lt;51),'[1]Foglio2'!$B$5,'[1]Foglio2'!$B$6))))</f>
        <v>70</v>
      </c>
      <c r="F32" s="110">
        <v>232</v>
      </c>
      <c r="G32" s="86">
        <f>IF(ISBLANK(F32)," ",IF(AND(F32&gt;=0,F32&lt;100),'[1]Foglio2'!$D$3,IF(AND(F32&gt;=100,F32&lt;501),'[1]Foglio2'!$D$4,IF(AND(F32&gt;=501,F32&lt;801),'[1]Foglio2'!$D$5,'[1]Foglio2'!$D$6))))</f>
        <v>70</v>
      </c>
      <c r="H32" s="87">
        <v>2</v>
      </c>
      <c r="I32" s="86">
        <f>IF(ISBLANK(H32)," ",IF(H32="T",'[1]Foglio2'!$F$6,IF(AND(H32&gt;=0,H32&lt;3),'[1]Foglio2'!$F$3,IF(AND(H32&gt;=3,H32&lt;5),'[1]Foglio2'!$F$4,'[1]Foglio2'!$F$5))))</f>
        <v>20</v>
      </c>
      <c r="J32" s="88" t="s">
        <v>17</v>
      </c>
      <c r="K32" s="86">
        <f>IF(J32="T",'[1]Foglio2'!$H$6,IF(J32="P",'[1]Foglio2'!$H$3,IF(J32="M",'[1]Foglio2'!$H$4,IF(J32="G",'[1]Foglio2'!$H$5,"  "))))</f>
        <v>40</v>
      </c>
      <c r="L32" s="89">
        <f t="shared" si="0"/>
        <v>200</v>
      </c>
      <c r="M32" s="90">
        <f t="shared" si="2"/>
        <v>9730.39</v>
      </c>
      <c r="N32" s="90"/>
    </row>
    <row r="33" spans="1:14" s="10" customFormat="1" ht="25.5">
      <c r="A33" s="60">
        <f t="shared" si="1"/>
        <v>32</v>
      </c>
      <c r="B33" s="81" t="s">
        <v>32</v>
      </c>
      <c r="C33" s="81" t="s">
        <v>33</v>
      </c>
      <c r="D33" s="62">
        <v>120</v>
      </c>
      <c r="E33" s="55">
        <f>IF(ISBLANK(D33)," ",IF(AND(D33&gt;=0,D33&lt;11),'[1]Foglio2'!$B$3,IF(AND(D33&gt;=11,D33&lt;21),'[1]Foglio2'!$B$4,IF(AND(D33&gt;=21,D33&lt;51),'[1]Foglio2'!$B$5,'[1]Foglio2'!$B$6))))</f>
        <v>100</v>
      </c>
      <c r="F33" s="84">
        <v>3669</v>
      </c>
      <c r="G33" s="55">
        <f>IF(ISBLANK(F33)," ",IF(AND(F33&gt;=0,F33&lt;100),'[1]Foglio2'!$D$3,IF(AND(F33&gt;=100,F33&lt;501),'[1]Foglio2'!$D$4,IF(AND(F33&gt;=501,F33&lt;801),'[1]Foglio2'!$D$5,'[1]Foglio2'!$D$6))))</f>
        <v>20</v>
      </c>
      <c r="H33" s="60">
        <v>4</v>
      </c>
      <c r="I33" s="56">
        <f>IF(ISBLANK(H33)," ",IF(H33="T",'[1]Foglio2'!$F$6,IF(AND(H33&gt;=0,H33&lt;3),'[1]Foglio2'!$F$3,IF(AND(H33&gt;=3,H33&lt;5),'[1]Foglio2'!$F$4,'[1]Foglio2'!$F$5))))</f>
        <v>40</v>
      </c>
      <c r="J33" s="63" t="s">
        <v>17</v>
      </c>
      <c r="K33" s="56">
        <f>IF(J33="T",'[1]Foglio2'!$H$6,IF(J33="P",'[1]Foglio2'!$H$3,IF(J33="M",'[1]Foglio2'!$H$4,IF(J33="G",'[1]Foglio2'!$H$5,"  "))))</f>
        <v>40</v>
      </c>
      <c r="L33" s="57">
        <f t="shared" si="0"/>
        <v>200</v>
      </c>
      <c r="M33" s="58">
        <f t="shared" si="2"/>
        <v>13399.39</v>
      </c>
      <c r="N33" s="62"/>
    </row>
    <row r="34" spans="1:14" s="10" customFormat="1" ht="25.5">
      <c r="A34" s="60">
        <f t="shared" si="1"/>
        <v>33</v>
      </c>
      <c r="B34" s="81" t="s">
        <v>24</v>
      </c>
      <c r="C34" s="81" t="s">
        <v>25</v>
      </c>
      <c r="D34" s="62">
        <v>45</v>
      </c>
      <c r="E34" s="55">
        <f>IF(ISBLANK(D34)," ",IF(AND(D34&gt;=0,D34&lt;11),'[1]Foglio2'!$B$3,IF(AND(D34&gt;=11,D34&lt;21),'[1]Foglio2'!$B$4,IF(AND(D34&gt;=21,D34&lt;51),'[1]Foglio2'!$B$5,'[1]Foglio2'!$B$6))))</f>
        <v>70</v>
      </c>
      <c r="F34" s="84">
        <v>2090</v>
      </c>
      <c r="G34" s="55">
        <f>IF(ISBLANK(F34)," ",IF(AND(F34&gt;=0,F34&lt;100),'[1]Foglio2'!$D$3,IF(AND(F34&gt;=100,F34&lt;501),'[1]Foglio2'!$D$4,IF(AND(F34&gt;=501,F34&lt;801),'[1]Foglio2'!$D$5,'[1]Foglio2'!$D$6))))</f>
        <v>20</v>
      </c>
      <c r="H34" s="67">
        <v>5</v>
      </c>
      <c r="I34" s="56">
        <f>IF(ISBLANK(H34)," ",IF(H34="T",'[1]Foglio2'!$F$6,IF(AND(H34&gt;=0,H34&lt;3),'[1]Foglio2'!$F$3,IF(AND(H34&gt;=3,H34&lt;5),'[1]Foglio2'!$F$4,'[1]Foglio2'!$F$5))))</f>
        <v>70</v>
      </c>
      <c r="J34" s="63" t="s">
        <v>28</v>
      </c>
      <c r="K34" s="56">
        <f>IF(J34="T",'[1]Foglio2'!$H$6,IF(J34="P",'[1]Foglio2'!$H$3,IF(J34="M",'[1]Foglio2'!$H$4,IF(J34="G",'[1]Foglio2'!$H$5,"  "))))</f>
        <v>20</v>
      </c>
      <c r="L34" s="57">
        <f t="shared" si="0"/>
        <v>180</v>
      </c>
      <c r="M34" s="58">
        <f t="shared" si="2"/>
        <v>15489.39</v>
      </c>
      <c r="N34" s="62"/>
    </row>
    <row r="35" spans="1:14" s="10" customFormat="1" ht="25.5">
      <c r="A35" s="60">
        <f t="shared" si="1"/>
        <v>34</v>
      </c>
      <c r="B35" s="81" t="s">
        <v>112</v>
      </c>
      <c r="C35" s="81" t="s">
        <v>113</v>
      </c>
      <c r="D35" s="62">
        <v>20</v>
      </c>
      <c r="E35" s="55">
        <f>IF(ISBLANK(D35)," ",IF(AND(D35&gt;=0,D35&lt;11),'[1]Foglio2'!$B$3,IF(AND(D35&gt;=11,D35&lt;21),'[1]Foglio2'!$B$4,IF(AND(D35&gt;=21,D35&lt;51),'[1]Foglio2'!$B$5,'[1]Foglio2'!$B$6))))</f>
        <v>40</v>
      </c>
      <c r="F35" s="84">
        <v>93</v>
      </c>
      <c r="G35" s="55">
        <f>IF(ISBLANK(F35)," ",IF(AND(F35&gt;=0,F35&lt;100),'[1]Foglio2'!$D$3,IF(AND(F35&gt;=100,F35&lt;501),'[1]Foglio2'!$D$4,IF(AND(F35&gt;=501,F35&lt;801),'[1]Foglio2'!$D$5,'[1]Foglio2'!$D$6))))</f>
        <v>100</v>
      </c>
      <c r="H35" s="60">
        <v>1</v>
      </c>
      <c r="I35" s="56">
        <f>IF(ISBLANK(H35)," ",IF(H35="T",'[1]Foglio2'!$F$6,IF(AND(H35&gt;=0,H35&lt;3),'[1]Foglio2'!$F$3,IF(AND(H35&gt;=3,H35&lt;5),'[1]Foglio2'!$F$4,'[1]Foglio2'!$F$5))))</f>
        <v>20</v>
      </c>
      <c r="J35" s="63" t="s">
        <v>28</v>
      </c>
      <c r="K35" s="56">
        <f>IF(J35="T",'[1]Foglio2'!$H$6,IF(J35="P",'[1]Foglio2'!$H$3,IF(J35="M",'[1]Foglio2'!$H$4,IF(J35="G",'[1]Foglio2'!$H$5,"  "))))</f>
        <v>20</v>
      </c>
      <c r="L35" s="57">
        <f t="shared" si="0"/>
        <v>180</v>
      </c>
      <c r="M35" s="58">
        <f t="shared" si="2"/>
        <v>15582.39</v>
      </c>
      <c r="N35" s="62" t="s">
        <v>114</v>
      </c>
    </row>
    <row r="36" spans="1:14" s="10" customFormat="1" ht="63.75">
      <c r="A36" s="60">
        <f t="shared" si="1"/>
        <v>35</v>
      </c>
      <c r="B36" s="81" t="s">
        <v>97</v>
      </c>
      <c r="C36" s="81" t="s">
        <v>98</v>
      </c>
      <c r="D36" s="69">
        <v>25</v>
      </c>
      <c r="E36" s="55">
        <f>IF(ISBLANK(D36)," ",IF(AND(D36&gt;=0,D36&lt;11),'[1]Foglio2'!$B$3,IF(AND(D36&gt;=11,D36&lt;21),'[1]Foglio2'!$B$4,IF(AND(D36&gt;=21,D36&lt;51),'[1]Foglio2'!$B$5,'[1]Foglio2'!$B$6))))</f>
        <v>70</v>
      </c>
      <c r="F36" s="84">
        <v>1672.02</v>
      </c>
      <c r="G36" s="55">
        <f>IF(ISBLANK(F36)," ",IF(AND(F36&gt;=0,F36&lt;100),'[1]Foglio2'!$D$3,IF(AND(F36&gt;=100,F36&lt;501),'[1]Foglio2'!$D$4,IF(AND(F36&gt;=501,F36&lt;801),'[1]Foglio2'!$D$5,'[1]Foglio2'!$D$6))))</f>
        <v>20</v>
      </c>
      <c r="H36" s="60">
        <v>5</v>
      </c>
      <c r="I36" s="56">
        <f>IF(ISBLANK(H36)," ",IF(H36="T",'[1]Foglio2'!$F$6,IF(AND(H36&gt;=0,H36&lt;3),'[1]Foglio2'!$F$3,IF(AND(H36&gt;=3,H36&lt;5),'[1]Foglio2'!$F$4,'[1]Foglio2'!$F$5))))</f>
        <v>70</v>
      </c>
      <c r="J36" s="63" t="s">
        <v>28</v>
      </c>
      <c r="K36" s="56">
        <f>IF(J36="T",'[1]Foglio2'!$H$6,IF(J36="P",'[1]Foglio2'!$H$3,IF(J36="M",'[1]Foglio2'!$H$4,IF(J36="G",'[1]Foglio2'!$H$5,"  "))))</f>
        <v>20</v>
      </c>
      <c r="L36" s="57">
        <f t="shared" si="0"/>
        <v>180</v>
      </c>
      <c r="M36" s="58">
        <f t="shared" si="2"/>
        <v>17254.41</v>
      </c>
      <c r="N36" s="62"/>
    </row>
    <row r="37" spans="1:14" s="10" customFormat="1" ht="25.5">
      <c r="A37" s="60">
        <f t="shared" si="1"/>
        <v>36</v>
      </c>
      <c r="B37" s="81" t="s">
        <v>87</v>
      </c>
      <c r="C37" s="81" t="s">
        <v>88</v>
      </c>
      <c r="D37" s="62">
        <v>50</v>
      </c>
      <c r="E37" s="55">
        <f>IF(ISBLANK(D37)," ",IF(AND(D37&gt;=0,D37&lt;11),'[1]Foglio2'!$B$3,IF(AND(D37&gt;=11,D37&lt;21),'[1]Foglio2'!$B$4,IF(AND(D37&gt;=21,D37&lt;51),'[1]Foglio2'!$B$5,'[1]Foglio2'!$B$6))))</f>
        <v>70</v>
      </c>
      <c r="F37" s="84">
        <v>174.16</v>
      </c>
      <c r="G37" s="55">
        <f>IF(ISBLANK(F37)," ",IF(AND(F37&gt;=0,F37&lt;100),'[1]Foglio2'!$D$3,IF(AND(F37&gt;=100,F37&lt;501),'[1]Foglio2'!$D$4,IF(AND(F37&gt;=501,F37&lt;801),'[1]Foglio2'!$D$5,'[1]Foglio2'!$D$6))))</f>
        <v>70</v>
      </c>
      <c r="H37" s="60">
        <v>2</v>
      </c>
      <c r="I37" s="56">
        <f>IF(ISBLANK(H37)," ",IF(H37="T",'[1]Foglio2'!$F$6,IF(AND(H37&gt;=0,H37&lt;3),'[1]Foglio2'!$F$3,IF(AND(H37&gt;=3,H37&lt;5),'[1]Foglio2'!$F$4,'[1]Foglio2'!$F$5))))</f>
        <v>20</v>
      </c>
      <c r="J37" s="63" t="s">
        <v>28</v>
      </c>
      <c r="K37" s="56">
        <f>IF(J37="T",'[1]Foglio2'!$H$6,IF(J37="P",'[1]Foglio2'!$H$3,IF(J37="M",'[1]Foglio2'!$H$4,IF(J37="G",'[1]Foglio2'!$H$5,"  "))))</f>
        <v>20</v>
      </c>
      <c r="L37" s="57">
        <f t="shared" si="0"/>
        <v>180</v>
      </c>
      <c r="M37" s="58">
        <f t="shared" si="2"/>
        <v>17428.57</v>
      </c>
      <c r="N37" s="62"/>
    </row>
    <row r="38" spans="1:14" s="10" customFormat="1" ht="12.75">
      <c r="A38" s="60">
        <f t="shared" si="1"/>
        <v>37</v>
      </c>
      <c r="B38" s="81" t="s">
        <v>160</v>
      </c>
      <c r="C38" s="81" t="s">
        <v>161</v>
      </c>
      <c r="D38" s="62">
        <v>40</v>
      </c>
      <c r="E38" s="55">
        <f>IF(ISBLANK(D38)," ",IF(AND(D38&gt;=0,D38&lt;11),'[1]Foglio2'!$B$3,IF(AND(D38&gt;=11,D38&lt;21),'[1]Foglio2'!$B$4,IF(AND(D38&gt;=21,D38&lt;51),'[1]Foglio2'!$B$5,'[1]Foglio2'!$B$6))))</f>
        <v>70</v>
      </c>
      <c r="F38" s="84">
        <v>696.67</v>
      </c>
      <c r="G38" s="55">
        <f>IF(ISBLANK(F38)," ",IF(AND(F38&gt;=0,F38&lt;100),'[1]Foglio2'!$D$3,IF(AND(F38&gt;=100,F38&lt;501),'[1]Foglio2'!$D$4,IF(AND(F38&gt;=501,F38&lt;801),'[1]Foglio2'!$D$5,'[1]Foglio2'!$D$6))))</f>
        <v>40</v>
      </c>
      <c r="H38" s="60">
        <v>3</v>
      </c>
      <c r="I38" s="56">
        <f>IF(ISBLANK(H38)," ",IF(H38="T",'[1]Foglio2'!$F$6,IF(AND(H38&gt;=0,H38&lt;3),'[1]Foglio2'!$F$3,IF(AND(H38&gt;=3,H38&lt;5),'[1]Foglio2'!$F$4,'[1]Foglio2'!$F$5))))</f>
        <v>40</v>
      </c>
      <c r="J38" s="63" t="s">
        <v>28</v>
      </c>
      <c r="K38" s="56">
        <f>IF(J38="T",'[1]Foglio2'!$H$6,IF(J38="P",'[1]Foglio2'!$H$3,IF(J38="M",'[1]Foglio2'!$H$4,IF(J38="G",'[1]Foglio2'!$H$5,"  "))))</f>
        <v>20</v>
      </c>
      <c r="L38" s="57">
        <f t="shared" si="0"/>
        <v>170</v>
      </c>
      <c r="M38" s="58">
        <f t="shared" si="2"/>
        <v>18125.239999999998</v>
      </c>
      <c r="N38" s="62"/>
    </row>
    <row r="39" spans="1:14" s="10" customFormat="1" ht="12.75">
      <c r="A39" s="60">
        <f t="shared" si="1"/>
        <v>38</v>
      </c>
      <c r="B39" s="81" t="s">
        <v>130</v>
      </c>
      <c r="C39" s="81" t="s">
        <v>131</v>
      </c>
      <c r="D39" s="62">
        <v>50</v>
      </c>
      <c r="E39" s="55">
        <f>IF(ISBLANK(D39)," ",IF(AND(D39&gt;=0,D39&lt;11),'[1]Foglio2'!$B$3,IF(AND(D39&gt;=11,D39&lt;21),'[1]Foglio2'!$B$4,IF(AND(D39&gt;=21,D39&lt;51),'[1]Foglio2'!$B$5,'[1]Foglio2'!$B$6))))</f>
        <v>70</v>
      </c>
      <c r="F39" s="84">
        <v>929</v>
      </c>
      <c r="G39" s="55">
        <f>IF(ISBLANK(F39)," ",IF(AND(F39&gt;=0,F39&lt;100),'[1]Foglio2'!$D$3,IF(AND(F39&gt;=100,F39&lt;501),'[1]Foglio2'!$D$4,IF(AND(F39&gt;=501,F39&lt;801),'[1]Foglio2'!$D$5,'[1]Foglio2'!$D$6))))</f>
        <v>20</v>
      </c>
      <c r="H39" s="67">
        <v>1</v>
      </c>
      <c r="I39" s="56">
        <f>IF(ISBLANK(H39)," ",IF(H39="T",'[1]Foglio2'!$F$6,IF(AND(H39&gt;=0,H39&lt;3),'[1]Foglio2'!$F$3,IF(AND(H39&gt;=3,H39&lt;5),'[1]Foglio2'!$F$4,'[1]Foglio2'!$F$5))))</f>
        <v>20</v>
      </c>
      <c r="J39" s="63" t="s">
        <v>17</v>
      </c>
      <c r="K39" s="56">
        <f>IF(J39="T",'[1]Foglio2'!$H$6,IF(J39="P",'[1]Foglio2'!$H$3,IF(J39="M",'[1]Foglio2'!$H$4,IF(J39="G",'[1]Foglio2'!$H$5,"  "))))</f>
        <v>40</v>
      </c>
      <c r="L39" s="57">
        <f t="shared" si="0"/>
        <v>150</v>
      </c>
      <c r="M39" s="58">
        <f t="shared" si="2"/>
        <v>19054.239999999998</v>
      </c>
      <c r="N39" s="62"/>
    </row>
    <row r="40" spans="1:14" s="10" customFormat="1" ht="76.5">
      <c r="A40" s="60">
        <f t="shared" si="1"/>
        <v>39</v>
      </c>
      <c r="B40" s="81" t="s">
        <v>119</v>
      </c>
      <c r="C40" s="81" t="s">
        <v>120</v>
      </c>
      <c r="D40" s="62">
        <v>20</v>
      </c>
      <c r="E40" s="55">
        <f>IF(ISBLANK(D40)," ",IF(AND(D40&gt;=0,D40&lt;11),'[1]Foglio2'!$B$3,IF(AND(D40&gt;=11,D40&lt;21),'[1]Foglio2'!$B$4,IF(AND(D40&gt;=21,D40&lt;51),'[1]Foglio2'!$B$5,'[1]Foglio2'!$B$6))))</f>
        <v>40</v>
      </c>
      <c r="F40" s="84">
        <v>350</v>
      </c>
      <c r="G40" s="55">
        <f>IF(ISBLANK(F40)," ",IF(AND(F40&gt;=0,F40&lt;100),'[1]Foglio2'!$D$3,IF(AND(F40&gt;=100,F40&lt;501),'[1]Foglio2'!$D$4,IF(AND(F40&gt;=501,F40&lt;801),'[1]Foglio2'!$D$5,'[1]Foglio2'!$D$6))))</f>
        <v>70</v>
      </c>
      <c r="H40" s="60">
        <v>1</v>
      </c>
      <c r="I40" s="56">
        <f>IF(ISBLANK(H40)," ",IF(H40="T",'[1]Foglio2'!$F$6,IF(AND(H40&gt;=0,H40&lt;3),'[1]Foglio2'!$F$3,IF(AND(H40&gt;=3,H40&lt;5),'[1]Foglio2'!$F$4,'[1]Foglio2'!$F$5))))</f>
        <v>20</v>
      </c>
      <c r="J40" s="63" t="s">
        <v>28</v>
      </c>
      <c r="K40" s="56">
        <f>IF(J40="T",'[1]Foglio2'!$H$6,IF(J40="P",'[1]Foglio2'!$H$3,IF(J40="M",'[1]Foglio2'!$H$4,IF(J40="G",'[1]Foglio2'!$H$5,"  "))))</f>
        <v>20</v>
      </c>
      <c r="L40" s="57">
        <f t="shared" si="0"/>
        <v>150</v>
      </c>
      <c r="M40" s="58">
        <f t="shared" si="2"/>
        <v>19404.239999999998</v>
      </c>
      <c r="N40" s="62"/>
    </row>
    <row r="41" spans="1:14" s="10" customFormat="1" ht="83.25">
      <c r="A41" s="60">
        <f t="shared" si="1"/>
        <v>40</v>
      </c>
      <c r="B41" s="81" t="s">
        <v>117</v>
      </c>
      <c r="C41" s="81" t="s">
        <v>118</v>
      </c>
      <c r="D41" s="62">
        <v>30</v>
      </c>
      <c r="E41" s="55">
        <f>IF(ISBLANK(D41)," ",IF(AND(D41&gt;=0,D41&lt;11),'[1]Foglio2'!$B$3,IF(AND(D41&gt;=11,D41&lt;21),'[1]Foglio2'!$B$4,IF(AND(D41&gt;=21,D41&lt;51),'[1]Foglio2'!$B$5,'[1]Foglio2'!$B$6))))</f>
        <v>70</v>
      </c>
      <c r="F41" s="84">
        <v>3483.37</v>
      </c>
      <c r="G41" s="55">
        <f>IF(ISBLANK(F41)," ",IF(AND(F41&gt;=0,F41&lt;100),'[1]Foglio2'!$D$3,IF(AND(F41&gt;=100,F41&lt;501),'[1]Foglio2'!$D$4,IF(AND(F41&gt;=501,F41&lt;801),'[1]Foglio2'!$D$5,'[1]Foglio2'!$D$6))))</f>
        <v>20</v>
      </c>
      <c r="H41" s="60">
        <v>4</v>
      </c>
      <c r="I41" s="56">
        <f>IF(ISBLANK(H41)," ",IF(H41="T",'[1]Foglio2'!$F$6,IF(AND(H41&gt;=0,H41&lt;3),'[1]Foglio2'!$F$3,IF(AND(H41&gt;=3,H41&lt;5),'[1]Foglio2'!$F$4,'[1]Foglio2'!$F$5))))</f>
        <v>40</v>
      </c>
      <c r="J41" s="63" t="s">
        <v>28</v>
      </c>
      <c r="K41" s="56">
        <f>IF(J41="T",'[1]Foglio2'!$H$6,IF(J41="P",'[1]Foglio2'!$H$3,IF(J41="M",'[1]Foglio2'!$H$4,IF(J41="G",'[1]Foglio2'!$H$5,"  "))))</f>
        <v>20</v>
      </c>
      <c r="L41" s="57">
        <f t="shared" si="0"/>
        <v>150</v>
      </c>
      <c r="M41" s="58">
        <f t="shared" si="2"/>
        <v>22887.609999999997</v>
      </c>
      <c r="N41" s="62"/>
    </row>
    <row r="42" spans="1:14" s="10" customFormat="1" ht="51">
      <c r="A42" s="60">
        <f t="shared" si="1"/>
        <v>41</v>
      </c>
      <c r="B42" s="81" t="s">
        <v>110</v>
      </c>
      <c r="C42" s="81" t="s">
        <v>111</v>
      </c>
      <c r="D42" s="62">
        <v>50</v>
      </c>
      <c r="E42" s="55">
        <f>IF(ISBLANK(D42)," ",IF(AND(D42&gt;=0,D42&lt;11),'[1]Foglio2'!$B$3,IF(AND(D42&gt;=11,D42&lt;21),'[1]Foglio2'!$B$4,IF(AND(D42&gt;=21,D42&lt;51),'[1]Foglio2'!$B$5,'[1]Foglio2'!$B$6))))</f>
        <v>70</v>
      </c>
      <c r="F42" s="84">
        <v>929</v>
      </c>
      <c r="G42" s="55">
        <f>IF(ISBLANK(F42)," ",IF(AND(F42&gt;=0,F42&lt;100),'[1]Foglio2'!$D$3,IF(AND(F42&gt;=100,F42&lt;501),'[1]Foglio2'!$D$4,IF(AND(F42&gt;=501,F42&lt;801),'[1]Foglio2'!$D$5,'[1]Foglio2'!$D$6))))</f>
        <v>20</v>
      </c>
      <c r="H42" s="60">
        <v>1</v>
      </c>
      <c r="I42" s="56">
        <f>IF(ISBLANK(H42)," ",IF(H42="T",'[1]Foglio2'!$F$6,IF(AND(H42&gt;=0,H42&lt;3),'[1]Foglio2'!$F$3,IF(AND(H42&gt;=3,H42&lt;5),'[1]Foglio2'!$F$4,'[1]Foglio2'!$F$5))))</f>
        <v>20</v>
      </c>
      <c r="J42" s="63" t="s">
        <v>17</v>
      </c>
      <c r="K42" s="56">
        <f>IF(J42="T",'[1]Foglio2'!$H$6,IF(J42="P",'[1]Foglio2'!$H$3,IF(J42="M",'[1]Foglio2'!$H$4,IF(J42="G",'[1]Foglio2'!$H$5,"  "))))</f>
        <v>40</v>
      </c>
      <c r="L42" s="57">
        <f t="shared" si="0"/>
        <v>150</v>
      </c>
      <c r="M42" s="58">
        <f t="shared" si="2"/>
        <v>23816.609999999997</v>
      </c>
      <c r="N42" s="62"/>
    </row>
    <row r="43" spans="1:14" s="10" customFormat="1" ht="38.25">
      <c r="A43" s="60">
        <f t="shared" si="1"/>
        <v>42</v>
      </c>
      <c r="B43" s="81" t="s">
        <v>155</v>
      </c>
      <c r="C43" s="81" t="s">
        <v>99</v>
      </c>
      <c r="D43" s="62">
        <v>23</v>
      </c>
      <c r="E43" s="55">
        <f>IF(ISBLANK(D43)," ",IF(AND(D43&gt;=0,D43&lt;11),'[1]Foglio2'!$B$3,IF(AND(D43&gt;=11,D43&lt;21),'[1]Foglio2'!$B$4,IF(AND(D43&gt;=21,D43&lt;51),'[1]Foglio2'!$B$5,'[1]Foglio2'!$B$6))))</f>
        <v>70</v>
      </c>
      <c r="F43" s="84">
        <v>975.34</v>
      </c>
      <c r="G43" s="55">
        <f>IF(ISBLANK(F43)," ",IF(AND(F43&gt;=0,F43&lt;100),'[1]Foglio2'!$D$3,IF(AND(F43&gt;=100,F43&lt;501),'[1]Foglio2'!$D$4,IF(AND(F43&gt;=501,F43&lt;801),'[1]Foglio2'!$D$5,'[1]Foglio2'!$D$6))))</f>
        <v>20</v>
      </c>
      <c r="H43" s="60">
        <v>3</v>
      </c>
      <c r="I43" s="56">
        <f>IF(ISBLANK(H43)," ",IF(H43="T",'[1]Foglio2'!$F$6,IF(AND(H43&gt;=0,H43&lt;3),'[1]Foglio2'!$F$3,IF(AND(H43&gt;=3,H43&lt;5),'[1]Foglio2'!$F$4,'[1]Foglio2'!$F$5))))</f>
        <v>40</v>
      </c>
      <c r="J43" s="63" t="s">
        <v>28</v>
      </c>
      <c r="K43" s="56">
        <f>IF(J43="T",'[1]Foglio2'!$H$6,IF(J43="P",'[1]Foglio2'!$H$3,IF(J43="M",'[1]Foglio2'!$H$4,IF(J43="G",'[1]Foglio2'!$H$5,"  "))))</f>
        <v>20</v>
      </c>
      <c r="L43" s="57">
        <f t="shared" si="0"/>
        <v>150</v>
      </c>
      <c r="M43" s="58">
        <f t="shared" si="2"/>
        <v>24791.949999999997</v>
      </c>
      <c r="N43" s="62"/>
    </row>
    <row r="44" spans="1:14" s="10" customFormat="1" ht="12.75">
      <c r="A44" s="60">
        <f t="shared" si="1"/>
        <v>43</v>
      </c>
      <c r="B44" s="81" t="s">
        <v>132</v>
      </c>
      <c r="C44" s="81" t="s">
        <v>133</v>
      </c>
      <c r="D44" s="62">
        <v>35</v>
      </c>
      <c r="E44" s="55">
        <f>IF(ISBLANK(D44)," ",IF(AND(D44&gt;=0,D44&lt;11),'[1]Foglio2'!$B$3,IF(AND(D44&gt;=11,D44&lt;21),'[1]Foglio2'!$B$4,IF(AND(D44&gt;=21,D44&lt;51),'[1]Foglio2'!$B$5,'[1]Foglio2'!$B$6))))</f>
        <v>70</v>
      </c>
      <c r="F44" s="84">
        <v>1393.35</v>
      </c>
      <c r="G44" s="55">
        <f>IF(ISBLANK(F44)," ",IF(AND(F44&gt;=0,F44&lt;100),'[1]Foglio2'!$D$3,IF(AND(F44&gt;=100,F44&lt;501),'[1]Foglio2'!$D$4,IF(AND(F44&gt;=501,F44&lt;801),'[1]Foglio2'!$D$5,'[1]Foglio2'!$D$6))))</f>
        <v>20</v>
      </c>
      <c r="H44" s="67">
        <v>2</v>
      </c>
      <c r="I44" s="56">
        <f>IF(ISBLANK(H44)," ",IF(H44="T",'[1]Foglio2'!$F$6,IF(AND(H44&gt;=0,H44&lt;3),'[1]Foglio2'!$F$3,IF(AND(H44&gt;=3,H44&lt;5),'[1]Foglio2'!$F$4,'[1]Foglio2'!$F$5))))</f>
        <v>20</v>
      </c>
      <c r="J44" s="63" t="s">
        <v>28</v>
      </c>
      <c r="K44" s="56">
        <f>IF(J44="T",'[1]Foglio2'!$H$6,IF(J44="P",'[1]Foglio2'!$H$3,IF(J44="M",'[1]Foglio2'!$H$4,IF(J44="G",'[1]Foglio2'!$H$5,"  "))))</f>
        <v>20</v>
      </c>
      <c r="L44" s="57">
        <f t="shared" si="0"/>
        <v>130</v>
      </c>
      <c r="M44" s="58">
        <f t="shared" si="2"/>
        <v>26185.299999999996</v>
      </c>
      <c r="N44" s="62"/>
    </row>
    <row r="45" spans="1:13" ht="12.75">
      <c r="A45" s="26"/>
      <c r="B45" s="74"/>
      <c r="L45" s="83"/>
      <c r="M45" s="59"/>
    </row>
    <row r="46" spans="1:14" ht="30" customHeight="1">
      <c r="A46" s="107" t="s">
        <v>44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ht="30" customHeight="1">
      <c r="A47" s="75" t="s">
        <v>0</v>
      </c>
      <c r="B47" s="76" t="s">
        <v>1</v>
      </c>
      <c r="C47" s="76" t="s">
        <v>2</v>
      </c>
      <c r="D47" s="76" t="s">
        <v>3</v>
      </c>
      <c r="E47" s="77" t="s">
        <v>4</v>
      </c>
      <c r="F47" s="78" t="s">
        <v>5</v>
      </c>
      <c r="G47" s="77" t="s">
        <v>4</v>
      </c>
      <c r="H47" s="76" t="s">
        <v>6</v>
      </c>
      <c r="I47" s="77" t="s">
        <v>4</v>
      </c>
      <c r="J47" s="79" t="s">
        <v>7</v>
      </c>
      <c r="K47" s="77" t="s">
        <v>4</v>
      </c>
      <c r="L47" s="76" t="s">
        <v>8</v>
      </c>
      <c r="M47" s="80" t="s">
        <v>9</v>
      </c>
      <c r="N47" s="80" t="s">
        <v>165</v>
      </c>
    </row>
    <row r="48" spans="1:14" ht="42" customHeight="1">
      <c r="A48" s="60">
        <v>1</v>
      </c>
      <c r="B48" s="81" t="s">
        <v>40</v>
      </c>
      <c r="C48" s="81" t="s">
        <v>41</v>
      </c>
      <c r="D48" s="102">
        <v>1000</v>
      </c>
      <c r="E48" s="97">
        <f>IF(ISBLANK(D48)," ",IF(AND(D48&gt;=0,D48&lt;11),'[1]Foglio2'!$B$3,IF(AND(D48&gt;=11,D48&lt;21),'[1]Foglio2'!$B$4,IF(AND(D48&gt;=21,D48&lt;51),'[1]Foglio2'!$B$5,'[1]Foglio2'!$B$6))))</f>
        <v>100</v>
      </c>
      <c r="F48" s="101">
        <v>0</v>
      </c>
      <c r="G48" s="97">
        <f>IF(ISBLANK(F48)," ",IF(AND(F48&gt;=0,F48&lt;100),'[1]Foglio2'!$D$3,IF(AND(F48&gt;=100,F48&lt;501),'[1]Foglio2'!$D$4,IF(AND(F48&gt;=501,F48&lt;801),'[1]Foglio2'!$D$5,'[1]Foglio2'!$D$6))))</f>
        <v>100</v>
      </c>
      <c r="H48" s="104">
        <v>1</v>
      </c>
      <c r="I48" s="98">
        <f>IF(ISBLANK(H48)," ",IF(H48="T",'[1]Foglio2'!$F$6,IF(AND(H48&gt;=0,H48&lt;3),'[1]Foglio2'!$F$3,IF(AND(H48&gt;=3,H48&lt;5),'[1]Foglio2'!$F$4,'[1]Foglio2'!$F$5))))</f>
        <v>20</v>
      </c>
      <c r="J48" s="103" t="s">
        <v>12</v>
      </c>
      <c r="K48" s="98">
        <f>IF(J48="T",'[1]Foglio2'!$H$6,IF(J48="P",'[1]Foglio2'!$H$3,IF(J48="M",'[1]Foglio2'!$H$4,IF(J48="G",'[1]Foglio2'!$H$5,"  "))))</f>
        <v>100</v>
      </c>
      <c r="L48" s="57">
        <f aca="true" t="shared" si="3" ref="L48:L64">IF(SUM(E48,G48:I48,K48)&gt;0,SUM(E48,G48,I48,K48),0)</f>
        <v>320</v>
      </c>
      <c r="M48" s="99">
        <v>0</v>
      </c>
      <c r="N48" s="57" t="s">
        <v>153</v>
      </c>
    </row>
    <row r="49" spans="1:14" s="12" customFormat="1" ht="25.5">
      <c r="A49" s="60">
        <f>A48+1</f>
        <v>2</v>
      </c>
      <c r="B49" s="81" t="s">
        <v>156</v>
      </c>
      <c r="C49" s="81" t="s">
        <v>157</v>
      </c>
      <c r="D49" s="91">
        <v>500</v>
      </c>
      <c r="E49" s="55">
        <f>IF(ISBLANK(D49)," ",IF(AND(D49&gt;=0,D49&lt;11),'[1]Foglio2'!$B$3,IF(AND(D49&gt;=11,D49&lt;21),'[1]Foglio2'!$B$4,IF(AND(D49&gt;=21,D49&lt;51),'[1]Foglio2'!$B$5,'[1]Foglio2'!$B$6))))</f>
        <v>100</v>
      </c>
      <c r="F49" s="93">
        <v>0</v>
      </c>
      <c r="G49" s="92">
        <v>100</v>
      </c>
      <c r="H49" s="94">
        <v>3</v>
      </c>
      <c r="I49" s="56">
        <f>IF(ISBLANK(H49)," ",IF(H49="T",'[1]Foglio2'!$F$6,IF(AND(H49&gt;=0,H49&lt;3),'[1]Foglio2'!$F$3,IF(AND(H49&gt;=3,H49&lt;5),'[1]Foglio2'!$F$4,'[1]Foglio2'!$F$5))))</f>
        <v>40</v>
      </c>
      <c r="J49" s="95" t="s">
        <v>13</v>
      </c>
      <c r="K49" s="56">
        <f>IF(J49="T",'[1]Foglio2'!$H$6,IF(J49="P",'[1]Foglio2'!$H$3,IF(J49="M",'[1]Foglio2'!$H$4,IF(J49="G",'[1]Foglio2'!$H$5,"  "))))</f>
        <v>70</v>
      </c>
      <c r="L49" s="57">
        <f t="shared" si="3"/>
        <v>310</v>
      </c>
      <c r="M49" s="58">
        <v>0</v>
      </c>
      <c r="N49" s="91"/>
    </row>
    <row r="50" spans="1:14" s="1" customFormat="1" ht="38.25">
      <c r="A50" s="60">
        <f aca="true" t="shared" si="4" ref="A50:A64">A49+1</f>
        <v>3</v>
      </c>
      <c r="B50" s="81" t="s">
        <v>107</v>
      </c>
      <c r="C50" s="81" t="s">
        <v>108</v>
      </c>
      <c r="D50" s="61">
        <v>250</v>
      </c>
      <c r="E50" s="55">
        <f>IF(ISBLANK(D50)," ",IF(AND(D50&gt;=0,D50&lt;11),'[1]Foglio2'!$B$3,IF(AND(D50&gt;=11,D50&lt;21),'[1]Foglio2'!$B$4,IF(AND(D50&gt;=21,D50&lt;51),'[1]Foglio2'!$B$5,'[1]Foglio2'!$B$6))))</f>
        <v>100</v>
      </c>
      <c r="F50" s="71">
        <v>0</v>
      </c>
      <c r="G50" s="55">
        <f>IF(ISBLANK(F50)," ",IF(AND(F50&gt;=0,F50&lt;100),'[1]Foglio2'!$D$3,IF(AND(F50&gt;=100,F50&lt;501),'[1]Foglio2'!$D$4,IF(AND(F50&gt;=501,F50&lt;801),'[1]Foglio2'!$D$5,'[1]Foglio2'!$D$6))))</f>
        <v>100</v>
      </c>
      <c r="H50" s="68">
        <v>2</v>
      </c>
      <c r="I50" s="56">
        <f>IF(ISBLANK(H50)," ",IF(H50="T",'[1]Foglio2'!$F$6,IF(AND(H50&gt;=0,H50&lt;3),'[1]Foglio2'!$F$3,IF(AND(H50&gt;=3,H50&lt;5),'[1]Foglio2'!$F$4,'[1]Foglio2'!$F$5))))</f>
        <v>20</v>
      </c>
      <c r="J50" s="67" t="s">
        <v>13</v>
      </c>
      <c r="K50" s="56">
        <f>IF(J50="T",'[1]Foglio2'!$H$6,IF(J50="P",'[1]Foglio2'!$H$3,IF(J50="M",'[1]Foglio2'!$H$4,IF(J50="G",'[1]Foglio2'!$H$5,"  "))))</f>
        <v>70</v>
      </c>
      <c r="L50" s="57">
        <f t="shared" si="3"/>
        <v>290</v>
      </c>
      <c r="M50" s="58">
        <v>0</v>
      </c>
      <c r="N50" s="57"/>
    </row>
    <row r="51" spans="1:14" s="10" customFormat="1" ht="12.75">
      <c r="A51" s="60">
        <f t="shared" si="4"/>
        <v>4</v>
      </c>
      <c r="B51" s="81" t="s">
        <v>105</v>
      </c>
      <c r="C51" s="81" t="s">
        <v>106</v>
      </c>
      <c r="D51" s="61">
        <v>448</v>
      </c>
      <c r="E51" s="55">
        <f>IF(ISBLANK(D51)," ",IF(AND(D51&gt;=0,D51&lt;11),'[1]Foglio2'!$B$3,IF(AND(D51&gt;=11,D51&lt;21),'[1]Foglio2'!$B$4,IF(AND(D51&gt;=21,D51&lt;51),'[1]Foglio2'!$B$5,'[1]Foglio2'!$B$6))))</f>
        <v>100</v>
      </c>
      <c r="F51" s="73">
        <v>0</v>
      </c>
      <c r="G51" s="55">
        <f>IF(ISBLANK(F51)," ",IF(AND(F51&gt;=0,F51&lt;100),'[1]Foglio2'!$D$3,IF(AND(F51&gt;=100,F51&lt;501),'[1]Foglio2'!$D$4,IF(AND(F51&gt;=501,F51&lt;801),'[1]Foglio2'!$D$5,'[1]Foglio2'!$D$6))))</f>
        <v>100</v>
      </c>
      <c r="H51" s="61">
        <v>1</v>
      </c>
      <c r="I51" s="56">
        <f>IF(ISBLANK(H51)," ",IF(H51="T",'[1]Foglio2'!$F$6,IF(AND(H51&gt;=0,H51&lt;3),'[1]Foglio2'!$F$3,IF(AND(H51&gt;=3,H51&lt;5),'[1]Foglio2'!$F$4,'[1]Foglio2'!$F$5))))</f>
        <v>20</v>
      </c>
      <c r="J51" s="70" t="s">
        <v>13</v>
      </c>
      <c r="K51" s="56">
        <f>IF(J51="T",'[1]Foglio2'!$H$6,IF(J51="P",'[1]Foglio2'!$H$3,IF(J51="M",'[1]Foglio2'!$H$4,IF(J51="G",'[1]Foglio2'!$H$5,"  "))))</f>
        <v>70</v>
      </c>
      <c r="L51" s="57">
        <f t="shared" si="3"/>
        <v>290</v>
      </c>
      <c r="M51" s="58">
        <v>0</v>
      </c>
      <c r="N51" s="57" t="s">
        <v>152</v>
      </c>
    </row>
    <row r="52" spans="1:14" s="10" customFormat="1" ht="12.75">
      <c r="A52" s="60">
        <f t="shared" si="4"/>
        <v>5</v>
      </c>
      <c r="B52" s="81" t="s">
        <v>46</v>
      </c>
      <c r="C52" s="81"/>
      <c r="D52" s="61">
        <v>100</v>
      </c>
      <c r="E52" s="55">
        <f>IF(ISBLANK(D52)," ",IF(AND(D52&gt;=0,D52&lt;11),'[1]Foglio2'!$B$3,IF(AND(D52&gt;=11,D52&lt;21),'[1]Foglio2'!$B$4,IF(AND(D52&gt;=21,D52&lt;51),'[1]Foglio2'!$B$5,'[1]Foglio2'!$B$6))))</f>
        <v>100</v>
      </c>
      <c r="F52" s="71">
        <v>0</v>
      </c>
      <c r="G52" s="55">
        <f>IF(ISBLANK(F52)," ",IF(AND(F52&gt;=0,F52&lt;100),'[1]Foglio2'!$D$3,IF(AND(F52&gt;=100,F52&lt;501),'[1]Foglio2'!$D$4,IF(AND(F52&gt;=501,F52&lt;801),'[1]Foglio2'!$D$5,'[1]Foglio2'!$D$6))))</f>
        <v>100</v>
      </c>
      <c r="H52" s="68">
        <v>1</v>
      </c>
      <c r="I52" s="56">
        <f>IF(ISBLANK(H52)," ",IF(H52="T",'[1]Foglio2'!$F$6,IF(AND(H52&gt;=0,H52&lt;3),'[1]Foglio2'!$F$3,IF(AND(H52&gt;=3,H52&lt;5),'[1]Foglio2'!$F$4,'[1]Foglio2'!$F$5))))</f>
        <v>20</v>
      </c>
      <c r="J52" s="67" t="s">
        <v>17</v>
      </c>
      <c r="K52" s="56">
        <f>IF(J52="T",'[1]Foglio2'!$H$6,IF(J52="P",'[1]Foglio2'!$H$3,IF(J52="M",'[1]Foglio2'!$H$4,IF(J52="G",'[1]Foglio2'!$H$5,"  "))))</f>
        <v>40</v>
      </c>
      <c r="L52" s="57">
        <f t="shared" si="3"/>
        <v>260</v>
      </c>
      <c r="M52" s="58">
        <v>0</v>
      </c>
      <c r="N52" s="57"/>
    </row>
    <row r="53" spans="1:14" s="10" customFormat="1" ht="12.75">
      <c r="A53" s="60">
        <f t="shared" si="4"/>
        <v>6</v>
      </c>
      <c r="B53" s="81" t="s">
        <v>47</v>
      </c>
      <c r="C53" s="81"/>
      <c r="D53" s="61">
        <v>100</v>
      </c>
      <c r="E53" s="55">
        <f>IF(ISBLANK(D53)," ",IF(AND(D53&gt;=0,D53&lt;11),'[1]Foglio2'!$B$3,IF(AND(D53&gt;=11,D53&lt;21),'[1]Foglio2'!$B$4,IF(AND(D53&gt;=21,D53&lt;51),'[1]Foglio2'!$B$5,'[1]Foglio2'!$B$6))))</f>
        <v>100</v>
      </c>
      <c r="F53" s="71">
        <v>0</v>
      </c>
      <c r="G53" s="55">
        <f>IF(ISBLANK(F53)," ",IF(AND(F53&gt;=0,F53&lt;100),'[1]Foglio2'!$D$3,IF(AND(F53&gt;=100,F53&lt;501),'[1]Foglio2'!$D$4,IF(AND(F53&gt;=501,F53&lt;801),'[1]Foglio2'!$D$5,'[1]Foglio2'!$D$6))))</f>
        <v>100</v>
      </c>
      <c r="H53" s="68">
        <v>1</v>
      </c>
      <c r="I53" s="56">
        <f>IF(ISBLANK(H53)," ",IF(H53="T",'[1]Foglio2'!$F$6,IF(AND(H53&gt;=0,H53&lt;3),'[1]Foglio2'!$F$3,IF(AND(H53&gt;=3,H53&lt;5),'[1]Foglio2'!$F$4,'[1]Foglio2'!$F$5))))</f>
        <v>20</v>
      </c>
      <c r="J53" s="67" t="s">
        <v>17</v>
      </c>
      <c r="K53" s="56">
        <f>IF(J53="T",'[1]Foglio2'!$H$6,IF(J53="P",'[1]Foglio2'!$H$3,IF(J53="M",'[1]Foglio2'!$H$4,IF(J53="G",'[1]Foglio2'!$H$5,"  "))))</f>
        <v>40</v>
      </c>
      <c r="L53" s="57">
        <f t="shared" si="3"/>
        <v>260</v>
      </c>
      <c r="M53" s="58">
        <v>0</v>
      </c>
      <c r="N53" s="57"/>
    </row>
    <row r="54" spans="1:14" s="10" customFormat="1" ht="12.75">
      <c r="A54" s="60">
        <f t="shared" si="4"/>
        <v>7</v>
      </c>
      <c r="B54" s="81" t="s">
        <v>48</v>
      </c>
      <c r="C54" s="81"/>
      <c r="D54" s="61">
        <v>100</v>
      </c>
      <c r="E54" s="55">
        <f>IF(ISBLANK(D54)," ",IF(AND(D54&gt;=0,D54&lt;11),'[1]Foglio2'!$B$3,IF(AND(D54&gt;=11,D54&lt;21),'[1]Foglio2'!$B$4,IF(AND(D54&gt;=21,D54&lt;51),'[1]Foglio2'!$B$5,'[1]Foglio2'!$B$6))))</f>
        <v>100</v>
      </c>
      <c r="F54" s="71">
        <v>0</v>
      </c>
      <c r="G54" s="55">
        <f>IF(ISBLANK(F54)," ",IF(AND(F54&gt;=0,F54&lt;100),'[1]Foglio2'!$D$3,IF(AND(F54&gt;=100,F54&lt;501),'[1]Foglio2'!$D$4,IF(AND(F54&gt;=501,F54&lt;801),'[1]Foglio2'!$D$5,'[1]Foglio2'!$D$6))))</f>
        <v>100</v>
      </c>
      <c r="H54" s="68">
        <v>1</v>
      </c>
      <c r="I54" s="56">
        <f>IF(ISBLANK(H54)," ",IF(H54="T",'[1]Foglio2'!$F$6,IF(AND(H54&gt;=0,H54&lt;3),'[1]Foglio2'!$F$3,IF(AND(H54&gt;=3,H54&lt;5),'[1]Foglio2'!$F$4,'[1]Foglio2'!$F$5))))</f>
        <v>20</v>
      </c>
      <c r="J54" s="67" t="s">
        <v>17</v>
      </c>
      <c r="K54" s="56">
        <f>IF(J54="T",'[1]Foglio2'!$H$6,IF(J54="P",'[1]Foglio2'!$H$3,IF(J54="M",'[1]Foglio2'!$H$4,IF(J54="G",'[1]Foglio2'!$H$5,"  "))))</f>
        <v>40</v>
      </c>
      <c r="L54" s="57">
        <f t="shared" si="3"/>
        <v>260</v>
      </c>
      <c r="M54" s="58">
        <v>0</v>
      </c>
      <c r="N54" s="57"/>
    </row>
    <row r="55" spans="1:14" s="10" customFormat="1" ht="38.25">
      <c r="A55" s="60">
        <f t="shared" si="4"/>
        <v>8</v>
      </c>
      <c r="B55" s="81" t="s">
        <v>102</v>
      </c>
      <c r="C55" s="81" t="s">
        <v>103</v>
      </c>
      <c r="D55" s="62">
        <v>160</v>
      </c>
      <c r="E55" s="55">
        <f>IF(ISBLANK(D55)," ",IF(AND(D55&gt;=0,D55&lt;11),'[1]Foglio2'!$B$3,IF(AND(D55&gt;=11,D55&lt;21),'[1]Foglio2'!$B$4,IF(AND(D55&gt;=21,D55&lt;51),'[1]Foglio2'!$B$5,'[1]Foglio2'!$B$6))))</f>
        <v>100</v>
      </c>
      <c r="F55" s="71">
        <v>0</v>
      </c>
      <c r="G55" s="55">
        <f>IF(ISBLANK(F55)," ",IF(AND(F55&gt;=0,F55&lt;100),'[1]Foglio2'!$D$3,IF(AND(F55&gt;=100,F55&lt;501),'[1]Foglio2'!$D$4,IF(AND(F55&gt;=501,F55&lt;801),'[1]Foglio2'!$D$5,'[1]Foglio2'!$D$6))))</f>
        <v>100</v>
      </c>
      <c r="H55" s="69">
        <v>2</v>
      </c>
      <c r="I55" s="56">
        <f>IF(ISBLANK(H55)," ",IF(H55="T",'[1]Foglio2'!$F$6,IF(AND(H55&gt;=0,H55&lt;3),'[1]Foglio2'!$F$3,IF(AND(H55&gt;=3,H55&lt;5),'[1]Foglio2'!$F$4,'[1]Foglio2'!$F$5))))</f>
        <v>20</v>
      </c>
      <c r="J55" s="63" t="s">
        <v>17</v>
      </c>
      <c r="K55" s="56">
        <f>IF(J55="T",'[1]Foglio2'!$H$6,IF(J55="P",'[1]Foglio2'!$H$3,IF(J55="M",'[1]Foglio2'!$H$4,IF(J55="G",'[1]Foglio2'!$H$5,"  "))))</f>
        <v>40</v>
      </c>
      <c r="L55" s="57">
        <f t="shared" si="3"/>
        <v>260</v>
      </c>
      <c r="M55" s="58">
        <v>0</v>
      </c>
      <c r="N55" s="57" t="s">
        <v>150</v>
      </c>
    </row>
    <row r="56" spans="1:14" s="10" customFormat="1" ht="12.75">
      <c r="A56" s="60">
        <f t="shared" si="4"/>
        <v>9</v>
      </c>
      <c r="B56" s="81" t="s">
        <v>121</v>
      </c>
      <c r="C56" s="81"/>
      <c r="D56" s="61">
        <v>100</v>
      </c>
      <c r="E56" s="55">
        <f>IF(ISBLANK(D56)," ",IF(AND(D56&gt;=0,D56&lt;11),'[1]Foglio2'!$B$3,IF(AND(D56&gt;=11,D56&lt;21),'[1]Foglio2'!$B$4,IF(AND(D56&gt;=21,D56&lt;51),'[1]Foglio2'!$B$5,'[1]Foglio2'!$B$6))))</f>
        <v>100</v>
      </c>
      <c r="F56" s="71">
        <v>0</v>
      </c>
      <c r="G56" s="55">
        <f>IF(ISBLANK(F56)," ",IF(AND(F56&gt;=0,F56&lt;100),'[1]Foglio2'!$D$3,IF(AND(F56&gt;=100,F56&lt;501),'[1]Foglio2'!$D$4,IF(AND(F56&gt;=501,F56&lt;801),'[1]Foglio2'!$D$5,'[1]Foglio2'!$D$6))))</f>
        <v>100</v>
      </c>
      <c r="H56" s="68">
        <v>1</v>
      </c>
      <c r="I56" s="56">
        <f>IF(ISBLANK(H56)," ",IF(H56="T",'[1]Foglio2'!$F$6,IF(AND(H56&gt;=0,H56&lt;3),'[1]Foglio2'!$F$3,IF(AND(H56&gt;=3,H56&lt;5),'[1]Foglio2'!$F$4,'[1]Foglio2'!$F$5))))</f>
        <v>20</v>
      </c>
      <c r="J56" s="67" t="s">
        <v>17</v>
      </c>
      <c r="K56" s="56">
        <f>IF(J56="T",'[1]Foglio2'!$H$6,IF(J56="P",'[1]Foglio2'!$H$3,IF(J56="M",'[1]Foglio2'!$H$4,IF(J56="G",'[1]Foglio2'!$H$5,"  "))))</f>
        <v>40</v>
      </c>
      <c r="L56" s="57">
        <f t="shared" si="3"/>
        <v>260</v>
      </c>
      <c r="M56" s="58">
        <v>0</v>
      </c>
      <c r="N56" s="57"/>
    </row>
    <row r="57" spans="1:14" s="10" customFormat="1" ht="25.5">
      <c r="A57" s="60">
        <f t="shared" si="4"/>
        <v>10</v>
      </c>
      <c r="B57" s="81" t="s">
        <v>49</v>
      </c>
      <c r="C57" s="81" t="s">
        <v>122</v>
      </c>
      <c r="D57" s="61">
        <v>100</v>
      </c>
      <c r="E57" s="55">
        <f>IF(ISBLANK(D57)," ",IF(AND(D57&gt;=0,D57&lt;11),'[1]Foglio2'!$B$3,IF(AND(D57&gt;=11,D57&lt;21),'[1]Foglio2'!$B$4,IF(AND(D57&gt;=21,D57&lt;51),'[1]Foglio2'!$B$5,'[1]Foglio2'!$B$6))))</f>
        <v>100</v>
      </c>
      <c r="F57" s="71">
        <v>0</v>
      </c>
      <c r="G57" s="55">
        <f>IF(ISBLANK(F57)," ",IF(AND(F57&gt;=0,F57&lt;100),'[1]Foglio2'!$D$3,IF(AND(F57&gt;=100,F57&lt;501),'[1]Foglio2'!$D$4,IF(AND(F57&gt;=501,F57&lt;801),'[1]Foglio2'!$D$5,'[1]Foglio2'!$D$6))))</f>
        <v>100</v>
      </c>
      <c r="H57" s="68">
        <v>1</v>
      </c>
      <c r="I57" s="56">
        <f>IF(ISBLANK(H57)," ",IF(H57="T",'[1]Foglio2'!$F$6,IF(AND(H57&gt;=0,H57&lt;3),'[1]Foglio2'!$F$3,IF(AND(H57&gt;=3,H57&lt;5),'[1]Foglio2'!$F$4,'[1]Foglio2'!$F$5))))</f>
        <v>20</v>
      </c>
      <c r="J57" s="67" t="s">
        <v>17</v>
      </c>
      <c r="K57" s="56">
        <f>IF(J57="T",'[1]Foglio2'!$H$6,IF(J57="P",'[1]Foglio2'!$H$3,IF(J57="M",'[1]Foglio2'!$H$4,IF(J57="G",'[1]Foglio2'!$H$5,"  "))))</f>
        <v>40</v>
      </c>
      <c r="L57" s="57">
        <f t="shared" si="3"/>
        <v>260</v>
      </c>
      <c r="M57" s="58">
        <v>0</v>
      </c>
      <c r="N57" s="100" t="s">
        <v>123</v>
      </c>
    </row>
    <row r="58" spans="1:14" s="10" customFormat="1" ht="25.5">
      <c r="A58" s="60">
        <f t="shared" si="4"/>
        <v>11</v>
      </c>
      <c r="B58" s="81" t="s">
        <v>158</v>
      </c>
      <c r="C58" s="81"/>
      <c r="D58" s="61">
        <v>119</v>
      </c>
      <c r="E58" s="55">
        <f>IF(ISBLANK(D58)," ",IF(AND(D58&gt;=0,D58&lt;11),'[1]Foglio2'!$B$3,IF(AND(D58&gt;=11,D58&lt;21),'[1]Foglio2'!$B$4,IF(AND(D58&gt;=21,D58&lt;51),'[1]Foglio2'!$B$5,'[1]Foglio2'!$B$6))))</f>
        <v>100</v>
      </c>
      <c r="F58" s="71">
        <v>0</v>
      </c>
      <c r="G58" s="55">
        <f>IF(ISBLANK(F58)," ",IF(AND(F58&gt;=0,F58&lt;100),'[1]Foglio2'!$D$3,IF(AND(F58&gt;=100,F58&lt;501),'[1]Foglio2'!$D$4,IF(AND(F58&gt;=501,F58&lt;801),'[1]Foglio2'!$D$5,'[1]Foglio2'!$D$6))))</f>
        <v>100</v>
      </c>
      <c r="H58" s="68">
        <v>1</v>
      </c>
      <c r="I58" s="56">
        <f>IF(ISBLANK(H58)," ",IF(H58="T",'[1]Foglio2'!$F$6,IF(AND(H58&gt;=0,H58&lt;3),'[1]Foglio2'!$F$3,IF(AND(H58&gt;=3,H58&lt;5),'[1]Foglio2'!$F$4,'[1]Foglio2'!$F$5))))</f>
        <v>20</v>
      </c>
      <c r="J58" s="67" t="s">
        <v>17</v>
      </c>
      <c r="K58" s="56">
        <f>IF(J58="T",'[1]Foglio2'!$H$6,IF(J58="P",'[1]Foglio2'!$H$3,IF(J58="M",'[1]Foglio2'!$H$4,IF(J58="G",'[1]Foglio2'!$H$5,"  "))))</f>
        <v>40</v>
      </c>
      <c r="L58" s="57">
        <f t="shared" si="3"/>
        <v>260</v>
      </c>
      <c r="M58" s="58"/>
      <c r="N58" s="57" t="s">
        <v>159</v>
      </c>
    </row>
    <row r="59" spans="1:14" s="10" customFormat="1" ht="25.5">
      <c r="A59" s="60">
        <f t="shared" si="4"/>
        <v>12</v>
      </c>
      <c r="B59" s="81" t="s">
        <v>162</v>
      </c>
      <c r="C59" s="81"/>
      <c r="D59" s="61">
        <v>25</v>
      </c>
      <c r="E59" s="55">
        <f>IF(ISBLANK(D59)," ",IF(AND(D59&gt;=0,D59&lt;11),'[1]Foglio2'!$B$3,IF(AND(D59&gt;=11,D59&lt;21),'[1]Foglio2'!$B$4,IF(AND(D59&gt;=21,D59&lt;51),'[1]Foglio2'!$B$5,'[1]Foglio2'!$B$6))))</f>
        <v>70</v>
      </c>
      <c r="F59" s="71">
        <v>0</v>
      </c>
      <c r="G59" s="55">
        <f>IF(ISBLANK(F59)," ",IF(AND(F59&gt;=0,F59&lt;100),'[1]Foglio2'!$D$3,IF(AND(F59&gt;=100,F59&lt;501),'[1]Foglio2'!$D$4,IF(AND(F59&gt;=501,F59&lt;801),'[1]Foglio2'!$D$5,'[1]Foglio2'!$D$6))))</f>
        <v>100</v>
      </c>
      <c r="H59" s="68">
        <v>3</v>
      </c>
      <c r="I59" s="56">
        <f>IF(ISBLANK(H59)," ",IF(H59="T",'[1]Foglio2'!$F$6,IF(AND(H59&gt;=0,H59&lt;3),'[1]Foglio2'!$F$3,IF(AND(H59&gt;=3,H59&lt;5),'[1]Foglio2'!$F$4,'[1]Foglio2'!$F$5))))</f>
        <v>40</v>
      </c>
      <c r="J59" s="67" t="s">
        <v>17</v>
      </c>
      <c r="K59" s="56">
        <f>IF(J59="T",'[1]Foglio2'!$H$6,IF(J59="P",'[1]Foglio2'!$H$3,IF(J59="M",'[1]Foglio2'!$H$4,IF(J59="G",'[1]Foglio2'!$H$5,"  "))))</f>
        <v>40</v>
      </c>
      <c r="L59" s="57">
        <f t="shared" si="3"/>
        <v>250</v>
      </c>
      <c r="M59" s="58"/>
      <c r="N59" s="57" t="s">
        <v>164</v>
      </c>
    </row>
    <row r="60" spans="1:14" s="10" customFormat="1" ht="12.75">
      <c r="A60" s="60">
        <f t="shared" si="4"/>
        <v>13</v>
      </c>
      <c r="B60" s="81" t="s">
        <v>163</v>
      </c>
      <c r="C60" s="81"/>
      <c r="D60" s="61">
        <v>50</v>
      </c>
      <c r="E60" s="55">
        <f>IF(ISBLANK(D60)," ",IF(AND(D60&gt;=0,D60&lt;11),'[1]Foglio2'!$B$3,IF(AND(D60&gt;=11,D60&lt;21),'[1]Foglio2'!$B$4,IF(AND(D60&gt;=21,D60&lt;51),'[1]Foglio2'!$B$5,'[1]Foglio2'!$B$6))))</f>
        <v>70</v>
      </c>
      <c r="F60" s="71">
        <v>0</v>
      </c>
      <c r="G60" s="55">
        <f>IF(ISBLANK(F60)," ",IF(AND(F60&gt;=0,F60&lt;100),'[1]Foglio2'!$D$3,IF(AND(F60&gt;=100,F60&lt;501),'[1]Foglio2'!$D$4,IF(AND(F60&gt;=501,F60&lt;801),'[1]Foglio2'!$D$5,'[1]Foglio2'!$D$6))))</f>
        <v>100</v>
      </c>
      <c r="H60" s="68">
        <v>3</v>
      </c>
      <c r="I60" s="56">
        <f>IF(ISBLANK(H60)," ",IF(H60="T",'[1]Foglio2'!$F$6,IF(AND(H60&gt;=0,H60&lt;3),'[1]Foglio2'!$F$3,IF(AND(H60&gt;=3,H60&lt;5),'[1]Foglio2'!$F$4,'[1]Foglio2'!$F$5))))</f>
        <v>40</v>
      </c>
      <c r="J60" s="67" t="s">
        <v>17</v>
      </c>
      <c r="K60" s="56">
        <f>IF(J60="T",'[1]Foglio2'!$H$6,IF(J60="P",'[1]Foglio2'!$H$3,IF(J60="M",'[1]Foglio2'!$H$4,IF(J60="G",'[1]Foglio2'!$H$5,"  "))))</f>
        <v>40</v>
      </c>
      <c r="L60" s="57">
        <f t="shared" si="3"/>
        <v>250</v>
      </c>
      <c r="M60" s="58"/>
      <c r="N60" s="57" t="s">
        <v>164</v>
      </c>
    </row>
    <row r="61" spans="1:14" s="10" customFormat="1" ht="38.25">
      <c r="A61" s="60">
        <f t="shared" si="4"/>
        <v>14</v>
      </c>
      <c r="B61" s="81" t="s">
        <v>45</v>
      </c>
      <c r="C61" s="81"/>
      <c r="D61" s="61">
        <v>60</v>
      </c>
      <c r="E61" s="55">
        <f>IF(ISBLANK(D61)," ",IF(AND(D61&gt;=0,D61&lt;11),'[1]Foglio2'!$B$3,IF(AND(D61&gt;=11,D61&lt;21),'[1]Foglio2'!$B$4,IF(AND(D61&gt;=21,D61&lt;51),'[1]Foglio2'!$B$5,'[1]Foglio2'!$B$6))))</f>
        <v>100</v>
      </c>
      <c r="F61" s="71">
        <v>0</v>
      </c>
      <c r="G61" s="55">
        <f>IF(ISBLANK(F61)," ",IF(AND(F61&gt;=0,F61&lt;100),'[1]Foglio2'!$D$3,IF(AND(F61&gt;=100,F61&lt;501),'[1]Foglio2'!$D$4,IF(AND(F61&gt;=501,F61&lt;801),'[1]Foglio2'!$D$5,'[1]Foglio2'!$D$6))))</f>
        <v>100</v>
      </c>
      <c r="H61" s="68">
        <v>1</v>
      </c>
      <c r="I61" s="56">
        <f>IF(ISBLANK(H61)," ",IF(H61="T",'[1]Foglio2'!$F$6,IF(AND(H61&gt;=0,H61&lt;3),'[1]Foglio2'!$F$3,IF(AND(H61&gt;=3,H61&lt;5),'[1]Foglio2'!$F$4,'[1]Foglio2'!$F$5))))</f>
        <v>20</v>
      </c>
      <c r="J61" s="67" t="s">
        <v>28</v>
      </c>
      <c r="K61" s="56">
        <f>IF(J61="T",'[1]Foglio2'!$H$6,IF(J61="P",'[1]Foglio2'!$H$3,IF(J61="M",'[1]Foglio2'!$H$4,IF(J61="G",'[1]Foglio2'!$H$5,"  "))))</f>
        <v>20</v>
      </c>
      <c r="L61" s="57">
        <f t="shared" si="3"/>
        <v>240</v>
      </c>
      <c r="M61" s="58">
        <v>0</v>
      </c>
      <c r="N61" s="57"/>
    </row>
    <row r="62" spans="1:14" s="10" customFormat="1" ht="51">
      <c r="A62" s="60">
        <f t="shared" si="4"/>
        <v>15</v>
      </c>
      <c r="B62" s="81" t="s">
        <v>38</v>
      </c>
      <c r="C62" s="64" t="s">
        <v>39</v>
      </c>
      <c r="D62" s="65">
        <v>50</v>
      </c>
      <c r="E62" s="55">
        <f>IF(ISBLANK(D62)," ",IF(AND(D62&gt;=0,D62&lt;11),'[1]Foglio2'!$B$3,IF(AND(D62&gt;=11,D62&lt;21),'[1]Foglio2'!$B$4,IF(AND(D62&gt;=21,D62&lt;51),'[1]Foglio2'!$B$5,'[1]Foglio2'!$B$6))))</f>
        <v>70</v>
      </c>
      <c r="F62" s="72">
        <v>0</v>
      </c>
      <c r="G62" s="55">
        <f>IF(ISBLANK(F62)," ",IF(AND(F62&gt;=0,F62&lt;100),'[1]Foglio2'!$D$3,IF(AND(F62&gt;=100,F62&lt;501),'[1]Foglio2'!$D$4,IF(AND(F62&gt;=501,F62&lt;801),'[1]Foglio2'!$D$5,'[1]Foglio2'!$D$6))))</f>
        <v>100</v>
      </c>
      <c r="H62" s="66">
        <v>1</v>
      </c>
      <c r="I62" s="56">
        <f>IF(ISBLANK(H62)," ",IF(H62="T",'[1]Foglio2'!$F$6,IF(AND(H62&gt;=0,H62&lt;3),'[1]Foglio2'!$F$3,IF(AND(H62&gt;=3,H62&lt;5),'[1]Foglio2'!$F$4,'[1]Foglio2'!$F$5))))</f>
        <v>20</v>
      </c>
      <c r="J62" s="66" t="s">
        <v>17</v>
      </c>
      <c r="K62" s="56">
        <f>IF(J62="T",'[1]Foglio2'!$H$6,IF(J62="P",'[1]Foglio2'!$H$3,IF(J62="M",'[1]Foglio2'!$H$4,IF(J62="G",'[1]Foglio2'!$H$5,"  "))))</f>
        <v>40</v>
      </c>
      <c r="L62" s="57">
        <f t="shared" si="3"/>
        <v>230</v>
      </c>
      <c r="M62" s="58">
        <v>0</v>
      </c>
      <c r="N62" s="57" t="s">
        <v>154</v>
      </c>
    </row>
    <row r="63" spans="1:14" s="10" customFormat="1" ht="12.75">
      <c r="A63" s="60">
        <f t="shared" si="4"/>
        <v>16</v>
      </c>
      <c r="B63" s="81" t="s">
        <v>86</v>
      </c>
      <c r="C63" s="61"/>
      <c r="D63" s="61">
        <v>20</v>
      </c>
      <c r="E63" s="55">
        <f>IF(ISBLANK(D63)," ",IF(AND(D63&gt;=0,D63&lt;11),'[1]Foglio2'!$B$3,IF(AND(D63&gt;=11,D63&lt;21),'[1]Foglio2'!$B$4,IF(AND(D63&gt;=21,D63&lt;51),'[1]Foglio2'!$B$5,'[1]Foglio2'!$B$6))))</f>
        <v>40</v>
      </c>
      <c r="F63" s="71">
        <v>0</v>
      </c>
      <c r="G63" s="55">
        <f>IF(ISBLANK(F63)," ",IF(AND(F63&gt;=0,F63&lt;100),'[1]Foglio2'!$D$3,IF(AND(F63&gt;=100,F63&lt;501),'[1]Foglio2'!$D$4,IF(AND(F63&gt;=501,F63&lt;801),'[1]Foglio2'!$D$5,'[1]Foglio2'!$D$6))))</f>
        <v>100</v>
      </c>
      <c r="H63" s="68">
        <v>20</v>
      </c>
      <c r="I63" s="56">
        <f>IF(ISBLANK(H63)," ",IF(H63="T",'[1]Foglio2'!$F$6,IF(AND(H63&gt;=0,H63&lt;3),'[1]Foglio2'!$F$3,IF(AND(H63&gt;=3,H63&lt;5),'[1]Foglio2'!$F$4,'[1]Foglio2'!$F$5))))</f>
        <v>70</v>
      </c>
      <c r="J63" s="67" t="s">
        <v>17</v>
      </c>
      <c r="K63" s="56">
        <f>IF(J63="T",'[1]Foglio2'!$H$6,IF(J63="P",'[1]Foglio2'!$H$3,IF(J63="M",'[1]Foglio2'!$H$4,IF(J63="G",'[1]Foglio2'!$H$5,"  "))))</f>
        <v>40</v>
      </c>
      <c r="L63" s="57">
        <f t="shared" si="3"/>
        <v>250</v>
      </c>
      <c r="M63" s="58">
        <v>0</v>
      </c>
      <c r="N63" s="57" t="s">
        <v>151</v>
      </c>
    </row>
    <row r="64" spans="1:14" s="10" customFormat="1" ht="12.75">
      <c r="A64" s="60">
        <f t="shared" si="4"/>
        <v>17</v>
      </c>
      <c r="B64" s="81" t="s">
        <v>100</v>
      </c>
      <c r="C64" s="81" t="s">
        <v>101</v>
      </c>
      <c r="D64" s="62">
        <v>25</v>
      </c>
      <c r="E64" s="55">
        <f>IF(ISBLANK(D64)," ",IF(AND(D64&gt;=0,D64&lt;11),'[1]Foglio2'!$B$3,IF(AND(D64&gt;=11,D64&lt;21),'[1]Foglio2'!$B$4,IF(AND(D64&gt;=21,D64&lt;51),'[1]Foglio2'!$B$5,'[1]Foglio2'!$B$6))))</f>
        <v>70</v>
      </c>
      <c r="F64" s="71">
        <v>0</v>
      </c>
      <c r="G64" s="55">
        <f>IF(ISBLANK(F64)," ",IF(AND(F64&gt;=0,F64&lt;100),'[1]Foglio2'!$D$3,IF(AND(F64&gt;=100,F64&lt;501),'[1]Foglio2'!$D$4,IF(AND(F64&gt;=501,F64&lt;801),'[1]Foglio2'!$D$5,'[1]Foglio2'!$D$6))))</f>
        <v>100</v>
      </c>
      <c r="H64" s="69">
        <v>2</v>
      </c>
      <c r="I64" s="56">
        <f>IF(ISBLANK(H64)," ",IF(H64="T",'[1]Foglio2'!$F$6,IF(AND(H64&gt;=0,H64&lt;3),'[1]Foglio2'!$F$3,IF(AND(H64&gt;=3,H64&lt;5),'[1]Foglio2'!$F$4,'[1]Foglio2'!$F$5))))</f>
        <v>20</v>
      </c>
      <c r="J64" s="63" t="s">
        <v>28</v>
      </c>
      <c r="K64" s="56">
        <f>IF(J64="T",'[1]Foglio2'!$H$6,IF(J64="P",'[1]Foglio2'!$H$3,IF(J64="M",'[1]Foglio2'!$H$4,IF(J64="G",'[1]Foglio2'!$H$5,"  "))))</f>
        <v>20</v>
      </c>
      <c r="L64" s="57">
        <f t="shared" si="3"/>
        <v>210</v>
      </c>
      <c r="M64" s="58">
        <v>0</v>
      </c>
      <c r="N64" s="57" t="s">
        <v>149</v>
      </c>
    </row>
    <row r="65" spans="1:3" ht="26.25" customHeight="1">
      <c r="A65" s="105"/>
      <c r="B65" s="2" t="s">
        <v>50</v>
      </c>
      <c r="C65" s="2"/>
    </row>
    <row r="66" spans="2:8" ht="54.75" customHeight="1">
      <c r="B66" s="21" t="s">
        <v>51</v>
      </c>
      <c r="C66" s="22" t="s">
        <v>52</v>
      </c>
      <c r="D66" s="106" t="s">
        <v>53</v>
      </c>
      <c r="E66" s="106"/>
      <c r="F66" s="106"/>
      <c r="G66" s="106"/>
      <c r="H66" s="106"/>
    </row>
  </sheetData>
  <sheetProtection selectLockedCells="1" selectUnlockedCells="1"/>
  <mergeCells count="2">
    <mergeCell ref="D66:H66"/>
    <mergeCell ref="A46:N46"/>
  </mergeCells>
  <printOptions/>
  <pageMargins left="0.39375" right="0.39375" top="0.8277777777777777" bottom="0.8277777777777777" header="0.5902777777777778" footer="0.5902777777777778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="82" zoomScaleNormal="82" zoomScalePageLayoutView="0" workbookViewId="0" topLeftCell="B1">
      <selection activeCell="B6" sqref="B6"/>
    </sheetView>
  </sheetViews>
  <sheetFormatPr defaultColWidth="11.421875" defaultRowHeight="12.75"/>
  <cols>
    <col min="1" max="2" width="5.140625" style="1" customWidth="1"/>
    <col min="3" max="3" width="18.421875" style="3" customWidth="1"/>
    <col min="4" max="4" width="44.8515625" style="3" customWidth="1"/>
    <col min="5" max="5" width="7.140625" style="3" customWidth="1"/>
    <col min="6" max="6" width="7.140625" style="23" customWidth="1"/>
    <col min="7" max="7" width="6.8515625" style="24" customWidth="1"/>
    <col min="8" max="8" width="8.140625" style="5" customWidth="1"/>
    <col min="9" max="9" width="7.00390625" style="0" customWidth="1"/>
    <col min="10" max="10" width="9.7109375" style="1" customWidth="1"/>
    <col min="11" max="11" width="6.421875" style="0" customWidth="1"/>
    <col min="12" max="12" width="9.00390625" style="6" customWidth="1"/>
    <col min="13" max="13" width="6.140625" style="0" customWidth="1"/>
    <col min="14" max="14" width="9.421875" style="7" customWidth="1"/>
  </cols>
  <sheetData>
    <row r="1" spans="1:14" s="30" customFormat="1" ht="28.5" customHeight="1">
      <c r="A1" s="25"/>
      <c r="B1" s="26"/>
      <c r="C1"/>
      <c r="D1" s="108" t="s">
        <v>54</v>
      </c>
      <c r="E1" s="108"/>
      <c r="F1" s="108"/>
      <c r="G1" s="108"/>
      <c r="H1" s="108"/>
      <c r="I1" s="108"/>
      <c r="J1" s="108"/>
      <c r="K1" s="27"/>
      <c r="L1" s="28"/>
      <c r="M1" s="17"/>
      <c r="N1" s="29"/>
    </row>
    <row r="2" spans="1:14" s="30" customFormat="1" ht="18.75" customHeight="1">
      <c r="A2" s="25" t="s">
        <v>55</v>
      </c>
      <c r="B2" s="25" t="s">
        <v>0</v>
      </c>
      <c r="C2" s="31" t="s">
        <v>1</v>
      </c>
      <c r="D2" s="31" t="s">
        <v>2</v>
      </c>
      <c r="E2" s="31" t="s">
        <v>56</v>
      </c>
      <c r="F2" s="32" t="s">
        <v>3</v>
      </c>
      <c r="G2" s="27" t="s">
        <v>4</v>
      </c>
      <c r="H2" s="33" t="s">
        <v>5</v>
      </c>
      <c r="I2" s="27" t="s">
        <v>4</v>
      </c>
      <c r="J2" s="34" t="s">
        <v>6</v>
      </c>
      <c r="K2" s="27" t="s">
        <v>4</v>
      </c>
      <c r="L2" s="28" t="s">
        <v>7</v>
      </c>
      <c r="M2" s="27" t="s">
        <v>4</v>
      </c>
      <c r="N2" s="29" t="s">
        <v>57</v>
      </c>
    </row>
    <row r="3" spans="1:14" s="10" customFormat="1" ht="48">
      <c r="A3" s="14" t="s">
        <v>58</v>
      </c>
      <c r="B3" s="35"/>
      <c r="C3" s="36" t="s">
        <v>59</v>
      </c>
      <c r="D3" s="36" t="s">
        <v>60</v>
      </c>
      <c r="E3" s="37" t="s">
        <v>61</v>
      </c>
      <c r="F3" s="37"/>
      <c r="G3" s="38" t="str">
        <f>IF(ISBLANK(F3)," ",IF(AND(F3&gt;=0,F3&lt;11),Foglio2!$B$3,IF(AND(F3&gt;=11,F3&lt;21),Foglio2!$B$4,IF(AND(F3&gt;=21,F3&lt;51),"foglio.2.$b$5",Foglio2!$B$6))))</f>
        <v> </v>
      </c>
      <c r="H3" s="39"/>
      <c r="I3" s="38" t="str">
        <f>IF(ISBLANK(H3)," ",IF(AND(H3&gt;=0,H3&lt;100),Foglio2!$D$3,IF(AND(H3&gt;=100,H3&lt;501),Foglio2!$D$4,IF(AND(H3&gt;=501,H3&lt;801),Foglio2!$D$5,Foglio2!$D$6))))</f>
        <v> </v>
      </c>
      <c r="J3" s="40"/>
      <c r="K3" s="38" t="str">
        <f>IF(ISBLANK(J3)," ",IF(J3="T",Foglio2!$F$6,IF(AND(J3&gt;=0,J3&lt;3),Foglio2!$F$3,IF(AND(J3&gt;=3,J3&lt;5),Foglio2!$F$4,Foglio2!$F$5))))</f>
        <v> </v>
      </c>
      <c r="L3" s="41"/>
      <c r="M3" s="38" t="str">
        <f>IF(L3="T",Foglio2!$H$6,IF(L3="P",Foglio2!$H$3,IF(L3="M",Foglio2!$H$4,IF(L3="G",Foglio2!$H$5,"  "))))</f>
        <v>  </v>
      </c>
      <c r="N3" s="42" t="str">
        <f>IF(SUM(G3,I3:K3,M3)&gt;0,SUM(G3,I3,K3,M3)," ")</f>
        <v> </v>
      </c>
    </row>
    <row r="4" spans="1:15" s="10" customFormat="1" ht="51">
      <c r="A4" s="14" t="s">
        <v>62</v>
      </c>
      <c r="B4" s="43" t="s">
        <v>63</v>
      </c>
      <c r="C4" s="44" t="s">
        <v>38</v>
      </c>
      <c r="D4" s="11" t="s">
        <v>64</v>
      </c>
      <c r="E4" s="45" t="s">
        <v>65</v>
      </c>
      <c r="F4" s="45"/>
      <c r="G4" s="17" t="str">
        <f>IF(ISBLANK(F4)," ",IF(AND(F4&gt;=0,F4&lt;11),Foglio2!$B$3,IF(AND(F4&gt;=11,F4&lt;21),Foglio2!$B$4,IF(AND(F4&gt;=21,F4&lt;51),"foglio.2.$b$5",Foglio2!$B$6))))</f>
        <v> </v>
      </c>
      <c r="H4" s="46"/>
      <c r="I4" s="17" t="str">
        <f>IF(ISBLANK(H4)," ",IF(AND(H4&gt;=0,H4&lt;100),Foglio2!$D$3,IF(AND(H4&gt;=100,H4&lt;501),Foglio2!$D$4,IF(AND(H4&gt;=501,H4&lt;801),Foglio2!$D$5,Foglio2!$D$6))))</f>
        <v> </v>
      </c>
      <c r="J4" s="18"/>
      <c r="K4" s="17" t="str">
        <f>IF(ISBLANK(J4)," ",IF(J4="T",Foglio2!$F$6,IF(AND(J4&gt;=0,J4&lt;3),Foglio2!$F$3,IF(AND(J4&gt;=3,J4&lt;5),Foglio2!$F$4,Foglio2!$F$5))))</f>
        <v> </v>
      </c>
      <c r="L4" s="19"/>
      <c r="M4" s="17" t="str">
        <f>IF(L4="T",Foglio2!$H$6,IF(L4="P",Foglio2!$H$3,IF(L4="M",Foglio2!$H$4,IF(L4="G",Foglio2!$H$5,"  "))))</f>
        <v>  </v>
      </c>
      <c r="N4" s="47">
        <v>685</v>
      </c>
      <c r="O4" s="9"/>
    </row>
    <row r="5" spans="1:15" s="10" customFormat="1" ht="42" customHeight="1">
      <c r="A5" s="14" t="s">
        <v>66</v>
      </c>
      <c r="B5" s="43" t="s">
        <v>67</v>
      </c>
      <c r="C5" s="48" t="s">
        <v>40</v>
      </c>
      <c r="D5" s="13" t="s">
        <v>41</v>
      </c>
      <c r="E5" s="18" t="s">
        <v>68</v>
      </c>
      <c r="F5" s="16"/>
      <c r="G5" s="17" t="str">
        <f>IF(ISBLANK(F5)," ",IF(AND(F5&gt;=0,F5&lt;11),Foglio2!$B$3,IF(AND(F5&gt;=11,F5&lt;21),Foglio2!$B$4,IF(AND(F5&gt;=21,F5&lt;51),"foglio.2.$b$5",Foglio2!$B$6))))</f>
        <v> </v>
      </c>
      <c r="H5" s="46"/>
      <c r="I5" s="17" t="str">
        <f>IF(ISBLANK(H5)," ",IF(AND(H5&gt;=0,H5&lt;100),Foglio2!$D$3,IF(AND(H5&gt;=100,H5&lt;501),Foglio2!$D$4,IF(AND(H5&gt;=501,H5&lt;801),Foglio2!$D$5,Foglio2!$D$6))))</f>
        <v> </v>
      </c>
      <c r="J5" s="18"/>
      <c r="K5" s="17" t="str">
        <f>IF(ISBLANK(J5)," ",IF(J5="T",Foglio2!$F$6,IF(AND(J5&gt;=0,J5&lt;3),Foglio2!$F$3,IF(AND(J5&gt;=3,J5&lt;5),Foglio2!$F$4,Foglio2!$F$5))))</f>
        <v> </v>
      </c>
      <c r="L5" s="19"/>
      <c r="M5" s="17" t="str">
        <f>IF(L5="T",Foglio2!$H$6,IF(L5="P",Foglio2!$H$3,IF(L5="M",Foglio2!$H$4,IF(L5="G",Foglio2!$H$5,"  "))))</f>
        <v>  </v>
      </c>
      <c r="N5" s="20"/>
      <c r="O5" s="9"/>
    </row>
    <row r="6" spans="1:14" s="10" customFormat="1" ht="24">
      <c r="A6" s="14"/>
      <c r="B6" s="14"/>
      <c r="C6" s="15" t="s">
        <v>42</v>
      </c>
      <c r="D6" s="15" t="s">
        <v>43</v>
      </c>
      <c r="E6" s="16"/>
      <c r="F6" s="16"/>
      <c r="G6" s="17"/>
      <c r="H6" s="46"/>
      <c r="I6" s="17"/>
      <c r="J6" s="18"/>
      <c r="K6" s="17"/>
      <c r="L6" s="19"/>
      <c r="M6" s="17"/>
      <c r="N6" s="20"/>
    </row>
    <row r="7" spans="1:14" s="10" customFormat="1" ht="12.75">
      <c r="A7" s="14"/>
      <c r="B7" s="14"/>
      <c r="C7" s="15"/>
      <c r="D7" s="15"/>
      <c r="E7" s="16"/>
      <c r="F7" s="16"/>
      <c r="G7" s="17"/>
      <c r="H7" s="46"/>
      <c r="I7" s="17"/>
      <c r="J7" s="18"/>
      <c r="K7" s="17"/>
      <c r="L7" s="19"/>
      <c r="M7" s="17"/>
      <c r="N7" s="20"/>
    </row>
    <row r="8" spans="1:14" s="10" customFormat="1" ht="12.75">
      <c r="A8" s="14"/>
      <c r="B8" s="14"/>
      <c r="C8" s="15"/>
      <c r="D8" s="15"/>
      <c r="E8" s="15"/>
      <c r="F8" s="45"/>
      <c r="G8" s="17"/>
      <c r="H8" s="46"/>
      <c r="I8" s="17"/>
      <c r="J8" s="14"/>
      <c r="K8" s="17"/>
      <c r="L8" s="49"/>
      <c r="M8" s="17"/>
      <c r="N8" s="50"/>
    </row>
  </sheetData>
  <sheetProtection selectLockedCells="1" selectUnlockedCells="1"/>
  <mergeCells count="1">
    <mergeCell ref="D1:J1"/>
  </mergeCells>
  <printOptions/>
  <pageMargins left="0.39375" right="0.39375" top="0.8277777777777777" bottom="0.8277777777777777" header="0.5902777777777778" footer="0.5902777777777778"/>
  <pageSetup fitToHeight="1" fitToWidth="1"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="82" zoomScaleNormal="82" zoomScalePageLayoutView="0" workbookViewId="0" topLeftCell="A1">
      <selection activeCell="D8" sqref="D8"/>
    </sheetView>
  </sheetViews>
  <sheetFormatPr defaultColWidth="11.421875" defaultRowHeight="12.75"/>
  <cols>
    <col min="1" max="1" width="8.00390625" style="1" customWidth="1"/>
    <col min="2" max="2" width="7.28125" style="0" customWidth="1"/>
    <col min="3" max="3" width="9.421875" style="1" customWidth="1"/>
    <col min="4" max="4" width="7.7109375" style="0" customWidth="1"/>
    <col min="5" max="5" width="11.00390625" style="1" customWidth="1"/>
    <col min="6" max="6" width="7.28125" style="0" customWidth="1"/>
    <col min="7" max="7" width="11.57421875" style="1" customWidth="1"/>
    <col min="8" max="8" width="7.8515625" style="0" customWidth="1"/>
  </cols>
  <sheetData>
    <row r="1" spans="1:7" ht="15.75" customHeight="1">
      <c r="A1" s="109" t="s">
        <v>69</v>
      </c>
      <c r="B1" s="109"/>
      <c r="C1" s="109"/>
      <c r="D1" s="109"/>
      <c r="E1" s="109"/>
      <c r="F1" s="109"/>
      <c r="G1" s="109"/>
    </row>
    <row r="2" spans="1:8" ht="15">
      <c r="A2" s="51" t="s">
        <v>3</v>
      </c>
      <c r="B2" s="52" t="s">
        <v>4</v>
      </c>
      <c r="C2" s="51" t="s">
        <v>5</v>
      </c>
      <c r="D2" s="52" t="s">
        <v>4</v>
      </c>
      <c r="E2" s="51" t="s">
        <v>6</v>
      </c>
      <c r="F2" s="52" t="s">
        <v>4</v>
      </c>
      <c r="G2" s="51" t="s">
        <v>7</v>
      </c>
      <c r="H2" s="52" t="s">
        <v>4</v>
      </c>
    </row>
    <row r="3" spans="1:8" ht="12.75">
      <c r="A3" s="1" t="s">
        <v>70</v>
      </c>
      <c r="B3" s="53">
        <v>20</v>
      </c>
      <c r="C3" s="1">
        <v>0</v>
      </c>
      <c r="D3" s="53">
        <v>100</v>
      </c>
      <c r="E3" s="1" t="s">
        <v>71</v>
      </c>
      <c r="F3" s="53">
        <v>20</v>
      </c>
      <c r="G3" s="54" t="s">
        <v>72</v>
      </c>
      <c r="H3" s="53">
        <v>0</v>
      </c>
    </row>
    <row r="4" spans="1:8" ht="12.75">
      <c r="A4" s="1" t="s">
        <v>73</v>
      </c>
      <c r="B4" s="53">
        <v>40</v>
      </c>
      <c r="C4" s="1" t="s">
        <v>74</v>
      </c>
      <c r="D4" s="53">
        <v>70</v>
      </c>
      <c r="E4" s="1" t="s">
        <v>75</v>
      </c>
      <c r="F4" s="53">
        <v>40</v>
      </c>
      <c r="G4" s="54" t="s">
        <v>76</v>
      </c>
      <c r="H4" s="53">
        <v>40</v>
      </c>
    </row>
    <row r="5" spans="1:8" ht="12.75">
      <c r="A5" s="1" t="s">
        <v>77</v>
      </c>
      <c r="B5" s="53">
        <v>70</v>
      </c>
      <c r="C5" s="1" t="s">
        <v>78</v>
      </c>
      <c r="D5" s="53">
        <v>40</v>
      </c>
      <c r="E5" s="1" t="s">
        <v>79</v>
      </c>
      <c r="F5" s="53">
        <v>70</v>
      </c>
      <c r="G5" s="54" t="s">
        <v>80</v>
      </c>
      <c r="H5" s="53">
        <v>70</v>
      </c>
    </row>
    <row r="6" spans="1:8" ht="12.75">
      <c r="A6" s="1" t="s">
        <v>81</v>
      </c>
      <c r="B6" s="53">
        <v>100</v>
      </c>
      <c r="C6" s="1" t="s">
        <v>82</v>
      </c>
      <c r="D6" s="53">
        <v>20</v>
      </c>
      <c r="E6" s="54" t="s">
        <v>83</v>
      </c>
      <c r="F6" s="53">
        <v>100</v>
      </c>
      <c r="G6" s="54" t="s">
        <v>83</v>
      </c>
      <c r="H6" s="53">
        <v>100</v>
      </c>
    </row>
  </sheetData>
  <sheetProtection selectLockedCells="1" selectUnlockedCells="1"/>
  <mergeCells count="1">
    <mergeCell ref="A1:G1"/>
  </mergeCells>
  <printOptions/>
  <pageMargins left="0.39375" right="0.39375" top="0.8277777777777777" bottom="0.8277777777777777" header="0.5902777777777778" footer="0.5902777777777778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Nadia Del Torrione</cp:lastModifiedBy>
  <dcterms:created xsi:type="dcterms:W3CDTF">2018-10-24T09:54:51Z</dcterms:created>
  <dcterms:modified xsi:type="dcterms:W3CDTF">2019-11-06T13:46:48Z</dcterms:modified>
  <cp:category/>
  <cp:version/>
  <cp:contentType/>
  <cp:contentStatus/>
</cp:coreProperties>
</file>